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296" windowWidth="20100" windowHeight="5016"/>
  </bookViews>
  <sheets>
    <sheet name="Лист1" sheetId="1" r:id="rId1"/>
  </sheets>
  <definedNames>
    <definedName name="_xlnm._FilterDatabase" localSheetId="0" hidden="1">Лист1!$A$1:$I$548</definedName>
    <definedName name="_xlnm.Print_Titles" localSheetId="0">Лист1!$10:$10</definedName>
  </definedNames>
  <calcPr calcId="145621"/>
</workbook>
</file>

<file path=xl/calcChain.xml><?xml version="1.0" encoding="utf-8"?>
<calcChain xmlns="http://schemas.openxmlformats.org/spreadsheetml/2006/main">
  <c r="C23" i="1" l="1"/>
  <c r="D23" i="1"/>
  <c r="E23" i="1"/>
  <c r="C24" i="1"/>
  <c r="D24" i="1"/>
  <c r="E24" i="1"/>
  <c r="C25" i="1"/>
  <c r="D25" i="1"/>
  <c r="E25" i="1"/>
  <c r="C26" i="1"/>
  <c r="D26" i="1"/>
  <c r="E26" i="1"/>
  <c r="C31" i="1"/>
  <c r="D31" i="1"/>
  <c r="E31" i="1"/>
  <c r="C32" i="1"/>
  <c r="D32" i="1"/>
  <c r="E32" i="1"/>
  <c r="C33" i="1"/>
  <c r="D33" i="1"/>
  <c r="E33" i="1"/>
  <c r="C34" i="1"/>
  <c r="D34" i="1"/>
  <c r="E34" i="1"/>
  <c r="C274" i="1"/>
  <c r="D274" i="1"/>
  <c r="E274" i="1"/>
  <c r="C275" i="1"/>
  <c r="D275" i="1"/>
  <c r="E275" i="1"/>
  <c r="C276" i="1"/>
  <c r="D276" i="1"/>
  <c r="E276" i="1"/>
  <c r="C277" i="1"/>
  <c r="D277" i="1"/>
  <c r="E277" i="1"/>
  <c r="C293" i="1"/>
  <c r="D293" i="1"/>
  <c r="E293" i="1"/>
  <c r="C294" i="1"/>
  <c r="D294" i="1"/>
  <c r="E294" i="1"/>
  <c r="C295" i="1"/>
  <c r="D295" i="1"/>
  <c r="E295" i="1"/>
  <c r="C296" i="1"/>
  <c r="D296" i="1"/>
  <c r="E296" i="1"/>
  <c r="C309" i="1"/>
  <c r="D309" i="1"/>
  <c r="E309" i="1"/>
  <c r="C310" i="1"/>
  <c r="D310" i="1"/>
  <c r="E310" i="1"/>
  <c r="C311" i="1"/>
  <c r="D311" i="1"/>
  <c r="E311" i="1"/>
  <c r="C312" i="1"/>
  <c r="D312" i="1"/>
  <c r="E312" i="1"/>
  <c r="C317" i="1"/>
  <c r="D317" i="1"/>
  <c r="E317" i="1"/>
  <c r="C318" i="1"/>
  <c r="D318" i="1"/>
  <c r="E318" i="1"/>
  <c r="C319" i="1"/>
  <c r="D319" i="1"/>
  <c r="E319" i="1"/>
  <c r="C320" i="1"/>
  <c r="D320" i="1"/>
  <c r="E320" i="1"/>
  <c r="C358" i="1"/>
  <c r="D358" i="1"/>
  <c r="E358" i="1"/>
  <c r="C359" i="1"/>
  <c r="D359" i="1"/>
  <c r="E359" i="1"/>
  <c r="C360" i="1"/>
  <c r="D360" i="1"/>
  <c r="E360" i="1"/>
  <c r="C361" i="1"/>
  <c r="D361" i="1"/>
  <c r="E361" i="1"/>
  <c r="C388" i="1"/>
  <c r="D388" i="1"/>
  <c r="E388" i="1"/>
  <c r="C389" i="1"/>
  <c r="D389" i="1"/>
  <c r="E389" i="1"/>
  <c r="C390" i="1"/>
  <c r="D390" i="1"/>
  <c r="E390" i="1"/>
  <c r="C391" i="1"/>
  <c r="D391" i="1"/>
  <c r="E391" i="1"/>
  <c r="C404" i="1"/>
  <c r="D404" i="1"/>
  <c r="E404" i="1"/>
  <c r="C405" i="1"/>
  <c r="D405" i="1"/>
  <c r="E405" i="1"/>
  <c r="C406" i="1"/>
  <c r="D406" i="1"/>
  <c r="E406" i="1"/>
  <c r="C407" i="1"/>
  <c r="D407" i="1"/>
  <c r="E407" i="1"/>
  <c r="E412" i="1"/>
  <c r="E413" i="1"/>
  <c r="E414" i="1"/>
  <c r="E415" i="1"/>
  <c r="D412" i="1"/>
  <c r="D413" i="1"/>
  <c r="D414" i="1"/>
  <c r="D415" i="1"/>
  <c r="C412" i="1"/>
  <c r="C413" i="1"/>
  <c r="C414" i="1"/>
  <c r="C415" i="1"/>
  <c r="E458" i="1"/>
  <c r="E459" i="1"/>
  <c r="E460" i="1"/>
  <c r="E461" i="1"/>
  <c r="D458" i="1"/>
  <c r="D459" i="1"/>
  <c r="D460" i="1"/>
  <c r="D461" i="1"/>
  <c r="C458" i="1"/>
  <c r="C459" i="1"/>
  <c r="C460" i="1"/>
  <c r="C461" i="1"/>
  <c r="E482" i="1"/>
  <c r="E483" i="1"/>
  <c r="E484" i="1"/>
  <c r="E485" i="1"/>
  <c r="D482" i="1"/>
  <c r="D483" i="1"/>
  <c r="D484" i="1"/>
  <c r="D485" i="1"/>
  <c r="C482" i="1"/>
  <c r="C483" i="1"/>
  <c r="C484" i="1"/>
  <c r="C485" i="1"/>
  <c r="C30" i="1" l="1"/>
  <c r="D457" i="1" l="1"/>
  <c r="E457" i="1"/>
  <c r="C457" i="1"/>
  <c r="D15" i="1" l="1"/>
  <c r="E15" i="1"/>
  <c r="D16" i="1"/>
  <c r="E16" i="1"/>
  <c r="D17" i="1"/>
  <c r="E17" i="1"/>
  <c r="C15" i="1"/>
  <c r="C16" i="1"/>
  <c r="C17" i="1"/>
  <c r="C18" i="1"/>
  <c r="D583" i="1"/>
  <c r="E583" i="1"/>
  <c r="D584" i="1"/>
  <c r="E584" i="1"/>
  <c r="E582" i="1" s="1"/>
  <c r="D585" i="1"/>
  <c r="E585" i="1"/>
  <c r="D586" i="1"/>
  <c r="E586" i="1"/>
  <c r="D587" i="1"/>
  <c r="E587" i="1"/>
  <c r="C583" i="1"/>
  <c r="C584" i="1"/>
  <c r="C585" i="1"/>
  <c r="C586" i="1"/>
  <c r="C587" i="1"/>
  <c r="D588" i="1"/>
  <c r="E588" i="1"/>
  <c r="C588" i="1"/>
  <c r="E598" i="1"/>
  <c r="D598" i="1"/>
  <c r="C598" i="1"/>
  <c r="E596" i="1"/>
  <c r="D596" i="1"/>
  <c r="C596" i="1"/>
  <c r="E595" i="1"/>
  <c r="D595" i="1"/>
  <c r="C595" i="1"/>
  <c r="E594" i="1"/>
  <c r="D594" i="1"/>
  <c r="C594" i="1"/>
  <c r="E593" i="1"/>
  <c r="D593" i="1"/>
  <c r="C593" i="1"/>
  <c r="E591" i="1"/>
  <c r="D591" i="1"/>
  <c r="C591" i="1"/>
  <c r="E590" i="1"/>
  <c r="D590" i="1"/>
  <c r="C590" i="1"/>
  <c r="C582" i="1"/>
  <c r="D582" i="1"/>
  <c r="D551" i="1" l="1"/>
  <c r="C552" i="1"/>
  <c r="E574" i="1"/>
  <c r="D574" i="1"/>
  <c r="C574" i="1"/>
  <c r="E566" i="1"/>
  <c r="D566" i="1"/>
  <c r="C566" i="1"/>
  <c r="E564" i="1"/>
  <c r="E556" i="1" s="1"/>
  <c r="D564" i="1"/>
  <c r="C564" i="1"/>
  <c r="C556" i="1" s="1"/>
  <c r="E563" i="1"/>
  <c r="D563" i="1"/>
  <c r="D555" i="1" s="1"/>
  <c r="C563" i="1"/>
  <c r="E562" i="1"/>
  <c r="E554" i="1" s="1"/>
  <c r="D562" i="1"/>
  <c r="C562" i="1"/>
  <c r="C554" i="1" s="1"/>
  <c r="E561" i="1"/>
  <c r="D561" i="1"/>
  <c r="D553" i="1" s="1"/>
  <c r="C561" i="1"/>
  <c r="E552" i="1"/>
  <c r="D552" i="1"/>
  <c r="E559" i="1"/>
  <c r="E551" i="1" s="1"/>
  <c r="D559" i="1"/>
  <c r="D558" i="1" s="1"/>
  <c r="C559" i="1"/>
  <c r="C551" i="1" s="1"/>
  <c r="D556" i="1"/>
  <c r="E555" i="1"/>
  <c r="C555" i="1"/>
  <c r="D554" i="1"/>
  <c r="E553" i="1"/>
  <c r="C553" i="1"/>
  <c r="E558" i="1" l="1"/>
  <c r="C550" i="1"/>
  <c r="C558" i="1"/>
  <c r="E550" i="1"/>
  <c r="D550" i="1"/>
  <c r="E411" i="1" l="1"/>
  <c r="D410" i="1" l="1"/>
  <c r="D411" i="1" l="1"/>
  <c r="D403" i="1" l="1"/>
  <c r="D30" i="1"/>
  <c r="C531" i="1" l="1"/>
  <c r="C532" i="1"/>
  <c r="C533" i="1"/>
  <c r="C534" i="1"/>
  <c r="C535" i="1"/>
  <c r="D29" i="1" l="1"/>
  <c r="E29" i="1"/>
  <c r="C29" i="1"/>
  <c r="C538" i="1"/>
  <c r="D231" i="1" l="1"/>
  <c r="D239" i="1"/>
  <c r="D255" i="1"/>
  <c r="D263" i="1"/>
  <c r="D298" i="1"/>
  <c r="D447" i="1"/>
  <c r="D487" i="1"/>
  <c r="D495" i="1"/>
  <c r="D292" i="1" l="1"/>
  <c r="E487" i="1" l="1"/>
  <c r="C471" i="1" l="1"/>
  <c r="C292" i="1" l="1"/>
  <c r="E292" i="1"/>
  <c r="C410" i="1" l="1"/>
  <c r="E481" i="1"/>
  <c r="D481" i="1"/>
  <c r="C481" i="1"/>
  <c r="D538" i="1"/>
  <c r="D316" i="1" l="1"/>
  <c r="E316" i="1"/>
  <c r="C273" i="1"/>
  <c r="D273" i="1"/>
  <c r="E273" i="1"/>
  <c r="E514" i="1" l="1"/>
  <c r="E506" i="1" s="1"/>
  <c r="E515" i="1"/>
  <c r="E516" i="1"/>
  <c r="E508" i="1" s="1"/>
  <c r="E517" i="1"/>
  <c r="D514" i="1"/>
  <c r="D506" i="1" s="1"/>
  <c r="D515" i="1"/>
  <c r="D516" i="1"/>
  <c r="D508" i="1" s="1"/>
  <c r="D517" i="1"/>
  <c r="C514" i="1"/>
  <c r="C515" i="1"/>
  <c r="C516" i="1"/>
  <c r="C517" i="1"/>
  <c r="E538" i="1"/>
  <c r="E533" i="1"/>
  <c r="E534" i="1"/>
  <c r="E535" i="1"/>
  <c r="E536" i="1"/>
  <c r="D533" i="1"/>
  <c r="D534" i="1"/>
  <c r="D535" i="1"/>
  <c r="D536" i="1"/>
  <c r="C536" i="1"/>
  <c r="C530" i="1" s="1"/>
  <c r="D509" i="1" l="1"/>
  <c r="D18" i="1" s="1"/>
  <c r="D507" i="1"/>
  <c r="E509" i="1"/>
  <c r="E18" i="1" s="1"/>
  <c r="E507" i="1"/>
  <c r="C509" i="1"/>
  <c r="C507" i="1"/>
  <c r="C508" i="1"/>
  <c r="C506" i="1"/>
  <c r="E410" i="1"/>
  <c r="C411" i="1"/>
  <c r="D456" i="1"/>
  <c r="E456" i="1"/>
  <c r="C456" i="1"/>
  <c r="D512" i="1"/>
  <c r="E512" i="1"/>
  <c r="C512" i="1"/>
  <c r="D513" i="1"/>
  <c r="E513" i="1"/>
  <c r="C513" i="1"/>
  <c r="D531" i="1"/>
  <c r="E531" i="1"/>
  <c r="D532" i="1"/>
  <c r="E532" i="1"/>
  <c r="D480" i="1"/>
  <c r="D479" i="1" s="1"/>
  <c r="E480" i="1"/>
  <c r="E479" i="1" s="1"/>
  <c r="C480" i="1"/>
  <c r="C479" i="1" s="1"/>
  <c r="E519" i="1"/>
  <c r="D519" i="1"/>
  <c r="C519" i="1"/>
  <c r="D505" i="1" l="1"/>
  <c r="E504" i="1"/>
  <c r="E505" i="1"/>
  <c r="D504" i="1"/>
  <c r="D530" i="1"/>
  <c r="D511" i="1"/>
  <c r="C504" i="1"/>
  <c r="C505" i="1"/>
  <c r="E530" i="1"/>
  <c r="C403" i="1"/>
  <c r="C409" i="1"/>
  <c r="C511" i="1"/>
  <c r="E511" i="1"/>
  <c r="E402" i="1"/>
  <c r="C402" i="1"/>
  <c r="D402" i="1"/>
  <c r="E455" i="1"/>
  <c r="D455" i="1"/>
  <c r="E403" i="1"/>
  <c r="E409" i="1"/>
  <c r="D409" i="1"/>
  <c r="C28" i="1"/>
  <c r="E503" i="1" l="1"/>
  <c r="C503" i="1"/>
  <c r="D28" i="1"/>
  <c r="D22" i="1"/>
  <c r="D503" i="1"/>
  <c r="C89" i="1" l="1"/>
  <c r="E66" i="1" l="1"/>
  <c r="D66" i="1"/>
  <c r="E55" i="1"/>
  <c r="D55" i="1"/>
  <c r="C112" i="1" l="1"/>
  <c r="E272" i="1" l="1"/>
  <c r="D272" i="1"/>
  <c r="C272" i="1"/>
  <c r="D463" i="1"/>
  <c r="E495" i="1" l="1"/>
  <c r="C495" i="1"/>
  <c r="C487" i="1"/>
  <c r="E471" i="1"/>
  <c r="D471" i="1"/>
  <c r="E463" i="1"/>
  <c r="C463" i="1"/>
  <c r="E447" i="1"/>
  <c r="C447" i="1"/>
  <c r="E439" i="1"/>
  <c r="D439" i="1"/>
  <c r="C439" i="1"/>
  <c r="E428" i="1"/>
  <c r="D428" i="1"/>
  <c r="C428" i="1"/>
  <c r="E417" i="1"/>
  <c r="D417" i="1"/>
  <c r="C417" i="1"/>
  <c r="E393" i="1"/>
  <c r="D393" i="1"/>
  <c r="C393" i="1"/>
  <c r="E387" i="1"/>
  <c r="D387" i="1"/>
  <c r="C387" i="1"/>
  <c r="E385" i="1"/>
  <c r="D385" i="1"/>
  <c r="C385" i="1"/>
  <c r="E374" i="1"/>
  <c r="D374" i="1"/>
  <c r="C374" i="1"/>
  <c r="C355" i="1" s="1"/>
  <c r="E363" i="1"/>
  <c r="D363" i="1"/>
  <c r="E357" i="1"/>
  <c r="D357" i="1"/>
  <c r="C357" i="1"/>
  <c r="E356" i="1"/>
  <c r="D356" i="1"/>
  <c r="C356" i="1"/>
  <c r="E344" i="1"/>
  <c r="D344" i="1"/>
  <c r="C344" i="1"/>
  <c r="E333" i="1"/>
  <c r="D333" i="1"/>
  <c r="C333" i="1"/>
  <c r="E322" i="1"/>
  <c r="D322" i="1"/>
  <c r="C322" i="1"/>
  <c r="C316" i="1"/>
  <c r="E315" i="1"/>
  <c r="D315" i="1"/>
  <c r="C315" i="1"/>
  <c r="E298" i="1"/>
  <c r="E290" i="1" s="1"/>
  <c r="D290" i="1"/>
  <c r="C298" i="1"/>
  <c r="C290" i="1" s="1"/>
  <c r="C22" i="1"/>
  <c r="E279" i="1"/>
  <c r="E271" i="1" s="1"/>
  <c r="D279" i="1"/>
  <c r="D271" i="1" s="1"/>
  <c r="C279" i="1"/>
  <c r="C271" i="1" s="1"/>
  <c r="E263" i="1"/>
  <c r="C263" i="1"/>
  <c r="E255" i="1"/>
  <c r="C255" i="1"/>
  <c r="E247" i="1"/>
  <c r="D247" i="1"/>
  <c r="C247" i="1"/>
  <c r="E239" i="1"/>
  <c r="C239" i="1"/>
  <c r="E231" i="1"/>
  <c r="C231" i="1"/>
  <c r="E224" i="1"/>
  <c r="E21" i="1" s="1"/>
  <c r="E13" i="1" s="1"/>
  <c r="D224" i="1"/>
  <c r="C224" i="1"/>
  <c r="C223" i="1" s="1"/>
  <c r="E211" i="1"/>
  <c r="D211" i="1"/>
  <c r="C211" i="1"/>
  <c r="E200" i="1"/>
  <c r="D200" i="1"/>
  <c r="C200" i="1"/>
  <c r="E189" i="1"/>
  <c r="D189" i="1"/>
  <c r="C189" i="1"/>
  <c r="E178" i="1"/>
  <c r="D178" i="1"/>
  <c r="C178" i="1"/>
  <c r="E167" i="1"/>
  <c r="D167" i="1"/>
  <c r="C167" i="1"/>
  <c r="E156" i="1"/>
  <c r="D156" i="1"/>
  <c r="C156" i="1"/>
  <c r="E145" i="1"/>
  <c r="D145" i="1"/>
  <c r="C145" i="1"/>
  <c r="E134" i="1"/>
  <c r="D134" i="1"/>
  <c r="C134" i="1"/>
  <c r="E123" i="1"/>
  <c r="D123" i="1"/>
  <c r="C123" i="1"/>
  <c r="D112" i="1"/>
  <c r="E100" i="1"/>
  <c r="D100" i="1"/>
  <c r="C100" i="1"/>
  <c r="E89" i="1"/>
  <c r="D89" i="1"/>
  <c r="C66" i="1"/>
  <c r="C55" i="1"/>
  <c r="E44" i="1"/>
  <c r="D44" i="1"/>
  <c r="C44" i="1"/>
  <c r="E36" i="1"/>
  <c r="D36" i="1"/>
  <c r="C36" i="1"/>
  <c r="C307" i="1" l="1"/>
  <c r="D21" i="1"/>
  <c r="D13" i="1" s="1"/>
  <c r="D307" i="1"/>
  <c r="D308" i="1"/>
  <c r="D14" i="1" s="1"/>
  <c r="E355" i="1"/>
  <c r="E308" i="1"/>
  <c r="E314" i="1"/>
  <c r="E306" i="1" s="1"/>
  <c r="E307" i="1"/>
  <c r="C308" i="1"/>
  <c r="C14" i="1" s="1"/>
  <c r="D314" i="1"/>
  <c r="C314" i="1"/>
  <c r="C306" i="1" s="1"/>
  <c r="C21" i="1"/>
  <c r="C13" i="1" s="1"/>
  <c r="E223" i="1"/>
  <c r="D223" i="1"/>
  <c r="D355" i="1"/>
  <c r="E401" i="1"/>
  <c r="C455" i="1"/>
  <c r="D20" i="1" l="1"/>
  <c r="D12" i="1"/>
  <c r="C20" i="1"/>
  <c r="D306" i="1"/>
  <c r="C401" i="1"/>
  <c r="D401" i="1"/>
  <c r="E77" i="1"/>
  <c r="C77" i="1"/>
  <c r="D77" i="1"/>
  <c r="C12" i="1" l="1"/>
  <c r="E112" i="1" l="1"/>
  <c r="E30" i="1"/>
  <c r="E22" i="1" s="1"/>
  <c r="E14" i="1" s="1"/>
  <c r="E20" i="1" l="1"/>
  <c r="E28" i="1"/>
  <c r="E12" i="1" l="1"/>
</calcChain>
</file>

<file path=xl/sharedStrings.xml><?xml version="1.0" encoding="utf-8"?>
<sst xmlns="http://schemas.openxmlformats.org/spreadsheetml/2006/main" count="941" uniqueCount="324">
  <si>
    <t xml:space="preserve"> МОНИТОРИНГ РЕАЛИЗАЦИИ
ГОСУДАРСТВЕННОЙ ПРОГРАММЫ</t>
  </si>
  <si>
    <t>Наименование государственной программы:</t>
  </si>
  <si>
    <t>Отчетный период</t>
  </si>
  <si>
    <t>Ответственный исполнитель</t>
  </si>
  <si>
    <t>Агентство по занятости населения и миграционной политике Камчатского края</t>
  </si>
  <si>
    <t>Примечание</t>
  </si>
  <si>
    <t>предусмотрено</t>
  </si>
  <si>
    <t>профинансировано</t>
  </si>
  <si>
    <t>освоено</t>
  </si>
  <si>
    <t xml:space="preserve">федеральный бюджет </t>
  </si>
  <si>
    <t>краевой бюджет</t>
  </si>
  <si>
    <t>местные бюджеты</t>
  </si>
  <si>
    <t>государственные внебюджетные фонды</t>
  </si>
  <si>
    <t>1.1.</t>
  </si>
  <si>
    <t xml:space="preserve">Всего:         </t>
  </si>
  <si>
    <t xml:space="preserve">федеральный бюджет         </t>
  </si>
  <si>
    <t xml:space="preserve">краевой бюджет </t>
  </si>
  <si>
    <t>1.1.1.</t>
  </si>
  <si>
    <t>1.1.2.</t>
  </si>
  <si>
    <t>1.1.3.</t>
  </si>
  <si>
    <t>1.1.4.</t>
  </si>
  <si>
    <t>1.1.5.</t>
  </si>
  <si>
    <t>1.1.6.</t>
  </si>
  <si>
    <t>1.1.7.</t>
  </si>
  <si>
    <t>1.1.8.</t>
  </si>
  <si>
    <t>1.1.9.</t>
  </si>
  <si>
    <t>1.1.10.</t>
  </si>
  <si>
    <t>1.1.11.</t>
  </si>
  <si>
    <t>1.1.12.</t>
  </si>
  <si>
    <t>1.1.13.</t>
  </si>
  <si>
    <t>1.1.14.</t>
  </si>
  <si>
    <t>1.1.15.</t>
  </si>
  <si>
    <t>1.1.16.</t>
  </si>
  <si>
    <t>1.1.17.</t>
  </si>
  <si>
    <t>1.2.</t>
  </si>
  <si>
    <t>1.2.1.</t>
  </si>
  <si>
    <t>1.2.2.</t>
  </si>
  <si>
    <t>1.2.3.</t>
  </si>
  <si>
    <t>1.2.4.</t>
  </si>
  <si>
    <t>1.2.5.</t>
  </si>
  <si>
    <t>1.3.</t>
  </si>
  <si>
    <t>1.3.1.</t>
  </si>
  <si>
    <t>1.4.</t>
  </si>
  <si>
    <t>1.4.1.</t>
  </si>
  <si>
    <t>2.1.</t>
  </si>
  <si>
    <t>2.1.1.</t>
  </si>
  <si>
    <t>2.1.2.</t>
  </si>
  <si>
    <t>2.1.3.</t>
  </si>
  <si>
    <t>2.2.</t>
  </si>
  <si>
    <t>2.2.1.</t>
  </si>
  <si>
    <t>2.2.2.</t>
  </si>
  <si>
    <t>2.3.</t>
  </si>
  <si>
    <t>2.3.1.</t>
  </si>
  <si>
    <t>3.1.</t>
  </si>
  <si>
    <t>3.1.1.</t>
  </si>
  <si>
    <t>3.1.2.</t>
  </si>
  <si>
    <t>3.2.</t>
  </si>
  <si>
    <t>3.2.2.</t>
  </si>
  <si>
    <t>4.1.</t>
  </si>
  <si>
    <t>4.2.</t>
  </si>
  <si>
    <t>Мероприятие 2.1.2 "Организация взаимодействия исполнительных органов государственной власти Камчатского края, бизнеса, гражданского общества в решении вопросов регулирования миграционных потоков"</t>
  </si>
  <si>
    <t>Х</t>
  </si>
  <si>
    <t>Услуги почты и банка</t>
  </si>
  <si>
    <t>Подпрограмма 1 "Активная политика занятости населения и социальная поддержка безработных граждан"</t>
  </si>
  <si>
    <t xml:space="preserve">Основное мероприятие 1.1 "Реализация мероприятий активной политики занятости населения и дополнительных мероприятий в сфере занятости населения" </t>
  </si>
  <si>
    <t>Мероприятие 1.1.3 "Организация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образования"</t>
  </si>
  <si>
    <t>Основное мероприятие 1.2. "Социальные выплаты безработным гражданам"</t>
  </si>
  <si>
    <t>Подпрограмма 2  "Управление миграционными потоками в Камчатском крае"</t>
  </si>
  <si>
    <t>Мероприятие 2.1.1 "Проведение мониторинга миграционной ситуации в Камчатском крае"</t>
  </si>
  <si>
    <t>Мероприятие 2.1.3 "Организация информационного сопровождения процесса регулирования миграционными потоками"</t>
  </si>
  <si>
    <t>Мероприятие 2.2.2 "Обеспечение информирования незанятого населения Камчатского края о вакантных рабочих местах, на которые планируется привлечение иностранных работников, создание системы "обратная связь"</t>
  </si>
  <si>
    <t>Подпрограмма 3  "Оказание содействия добровольному переселению в Камчатский край соотечественников, проживающих за рубежом, на 2014-2017 годы"</t>
  </si>
  <si>
    <t>Мероприятие 3.1.2 "Проведение презентаций подпрограммы"</t>
  </si>
  <si>
    <t>Подпрограмма 4  "Обеспечение реализации Государственной программы"</t>
  </si>
  <si>
    <t xml:space="preserve">
</t>
  </si>
  <si>
    <t xml:space="preserve">
</t>
  </si>
  <si>
    <t>Наименование КВЦП, основного мероприятия, контрольного события программы, объекта закупки, субсидии</t>
  </si>
  <si>
    <t>Расходы на реализацию государственной программы (тыс. руб.)</t>
  </si>
  <si>
    <t>Фактическая дата начала реализации мероприятия</t>
  </si>
  <si>
    <t>Фактические: дата окончания реализации мероприятия; дата наступления контрольного события</t>
  </si>
  <si>
    <t>Всего (по государственной программе):</t>
  </si>
  <si>
    <t>внебюджетные фонды</t>
  </si>
  <si>
    <t>прочие внебюджетные источники</t>
  </si>
  <si>
    <t>Всего (по подпрограмме):</t>
  </si>
  <si>
    <t>Объект закупки 1.1.2</t>
  </si>
  <si>
    <t>Субсидия 1.1.2</t>
  </si>
  <si>
    <t>Объект закупки 1.1.3</t>
  </si>
  <si>
    <t>Субсидия 1.1.3</t>
  </si>
  <si>
    <t>Объект закупки 1.1.4</t>
  </si>
  <si>
    <t>Субсидия 1.1.4</t>
  </si>
  <si>
    <t>Объект закупки 1.1.5</t>
  </si>
  <si>
    <t>Субсидия 1.1.5</t>
  </si>
  <si>
    <t>Объект закупки 1.1.6</t>
  </si>
  <si>
    <t>Субсидия 1.1.6</t>
  </si>
  <si>
    <t>Объект закупки 1.1.7</t>
  </si>
  <si>
    <t>Субсидия 1.1.7</t>
  </si>
  <si>
    <t>Объект закупки 1.1.8</t>
  </si>
  <si>
    <t>Субсидия 1.1.8</t>
  </si>
  <si>
    <t>Объект закупки 1.1.9</t>
  </si>
  <si>
    <t>Субсидия 1.1.9</t>
  </si>
  <si>
    <t>Объект закупки 1.1.10</t>
  </si>
  <si>
    <t>Субсидия 1.1.10</t>
  </si>
  <si>
    <t>Объект закупки 1.1.11</t>
  </si>
  <si>
    <t>Субсидия 1.1.11</t>
  </si>
  <si>
    <t>Объект закупки 1.1.12</t>
  </si>
  <si>
    <t>Субсидия 1.1.12</t>
  </si>
  <si>
    <t>Объект закупки 1.1.13</t>
  </si>
  <si>
    <t>Субсидия 1.1.13</t>
  </si>
  <si>
    <t>Объект закупки 1.1.14</t>
  </si>
  <si>
    <t>Субсидия 1.1.14</t>
  </si>
  <si>
    <t>Объект закупки 1.1.15</t>
  </si>
  <si>
    <t>Субсидия 1.1.15</t>
  </si>
  <si>
    <t>Объект закупки 1.1.16</t>
  </si>
  <si>
    <t>Субсидия 1.1.16</t>
  </si>
  <si>
    <t>Объект закупки 1.1.17</t>
  </si>
  <si>
    <t>Субсидия 1.1.17</t>
  </si>
  <si>
    <t>Объект закупки 1.3.1</t>
  </si>
  <si>
    <t>Субсидия 1.3.1</t>
  </si>
  <si>
    <t>Объект закупки 2.1.1</t>
  </si>
  <si>
    <t>Субсидия 2.1.1</t>
  </si>
  <si>
    <t>Объект закупки 2.1.2</t>
  </si>
  <si>
    <t>Субсидия 2.1.2</t>
  </si>
  <si>
    <t>Объект закупки 2.1.3</t>
  </si>
  <si>
    <t>Субсидия 2.1.3</t>
  </si>
  <si>
    <t>Объект закупки 2.2.1</t>
  </si>
  <si>
    <t>Субсидия 2.2.1</t>
  </si>
  <si>
    <t>Объект закупки 2.2.2</t>
  </si>
  <si>
    <t>Субсидия 2.2.2</t>
  </si>
  <si>
    <t>Объект закупки 3.1.2</t>
  </si>
  <si>
    <t>Субсидия 3.1.2</t>
  </si>
  <si>
    <t>Всего:</t>
  </si>
  <si>
    <t>№п/п</t>
  </si>
  <si>
    <t>1 января 2016 г.</t>
  </si>
  <si>
    <t>31 декабря 2016 г.</t>
  </si>
  <si>
    <t>1 января 2014 г.</t>
  </si>
  <si>
    <t>Мероприятие 1.1.2 "Организация ярмарок вакансий и учебных рабочих мест"</t>
  </si>
  <si>
    <t>Контрольное событие 1 : проведено не менее 102 ярмарок вакансий и учебных рабочих мест</t>
  </si>
  <si>
    <t>Мероприятие 1.1.5 "Профессиональное обучение и дополнительное профессиональное образование безработных граждан, включая обучение в другой местности"</t>
  </si>
  <si>
    <t>Мероприятие 1.2.2 "Выплата стипендии гражданам в период профессионального обучения и дополнительного профессионального образования по направлению органов службы занятости, в том числе в период временной нетрудоспособности"</t>
  </si>
  <si>
    <t>Мероприятие 1.2.3 "Выплата материальной помощи безработным гражданам, утратившим право на пособие по безработице в связи с истечением установленного периода его выплаты, а также гражданам в период профессионального обучения и дополнительного профессионального образования по направлению органов службы занятости"</t>
  </si>
  <si>
    <t>Мероприятие 1.2.4 "Выплата пенсии, назначенной по предложению органов службы занятости на период до наступления возраста, дающего право на установление страховой пенсии по старости, в том числе досрочно назначаемую страховую пенсию по старости"</t>
  </si>
  <si>
    <t>Основное мероприятие 1.3 "Повышение уровня удовлетворенности получателей полнотой и качеством оказываемых государственных услуг, в том числе за счет развития информационно-телекоммуникационных систем управления, в сфере занятости населения"</t>
  </si>
  <si>
    <t>Мероприятие 1.3.1 "Оказание услуг по технической поддержке и сопровождению программных продуктов "Катарсис"</t>
  </si>
  <si>
    <t>Основное мероприятие 1.4 "Финансовое обеспечение деятельности центров занятости населения для оказания государственных услуг в сфере занятости населения"</t>
  </si>
  <si>
    <t>Мероприятие 1.4.1 "Освоение финансовых средств, выделенных на содержание краевых государственных казенных учреждений центров занятости населения, обеспечивающих на территории Камчатского края реализацию гарантированных прав граждан на защиту от безработицы"</t>
  </si>
  <si>
    <t>Мероприятие 2.3.1 "Проведение обследований работодателей, привлекающих и использующих иностранную рабочую силу, на предмет обеспечения прироста в трудоустройстве российских граждан, в том числе в удаленных населенных пунктах"</t>
  </si>
  <si>
    <t>Основное мероприятие 3.1 "Создание условий, способствующих добровольному переселению в Камчатский край соотечественников, проживающих за рубежом"</t>
  </si>
  <si>
    <t>31 декабря 2017 г.</t>
  </si>
  <si>
    <t>Объект закупки 3.1.1</t>
  </si>
  <si>
    <t>Субсидия 3.1.1</t>
  </si>
  <si>
    <t>3.1.3.</t>
  </si>
  <si>
    <t>Мероприятие 3.1.3 "Проведение первичного медицинского осмотра прибывших соотечественников и членов их семей"</t>
  </si>
  <si>
    <t>Мероприятие 3.1.4 "Организация мероприятий по предоставлению дополнительных гарантий и мер социальной поддержки переселившимся соотечественникам и членам их семей в части предоставления им временного жилья и оказания помощи в жилищном обустройстве. Возмещение расходов за найм жилья"</t>
  </si>
  <si>
    <t>3.1.4.</t>
  </si>
  <si>
    <t>Основное мероприятие 3.2 "Содействие обеспечению потребности экономики Камчатского края в квалифицированных кадрах, дальнейшему развитию малого и среднего предпринимательства. Привлечение талантливой молодежи для получения образования в образовательных организациях в Камчатском крае"</t>
  </si>
  <si>
    <t>Мероприятие 3.2.1 "Содействие дополнительному профессиональному образованию (повышению квалификации и переподготовке); оказание поддержки участникам Госпрограммы и членам их семей в осуществлении малого и среднего предпринимательства, включая создание крестьянско-фермерских хозяйств"</t>
  </si>
  <si>
    <t>3.2.1</t>
  </si>
  <si>
    <t>Мероприятие 3.2.2 "Обеспечение участникам подпрограммы и членам их семей возможности прохождения переаттестации ученых степеней и нострификации дипломов, аттестатов и других документов об образовании, получения сертификата на право ведения медицинской и фармацевтической деятельности в Российской Федерации"</t>
  </si>
  <si>
    <t>Основное мероприятие 4.1 "Освоение финансовых средств, направленных на оплату труда и дополнительных выплат и компенсаций  с учетом страховых взносов"</t>
  </si>
  <si>
    <t>Основное мероприятие 4.2 "Освоение финансовых средств, направленных на обеспечение государственных нужд"</t>
  </si>
  <si>
    <t>5.1.</t>
  </si>
  <si>
    <t>5.1.1.</t>
  </si>
  <si>
    <t>5.2.</t>
  </si>
  <si>
    <t>5.2.1</t>
  </si>
  <si>
    <t>прочие внебюджетные источники (средства работодателей)</t>
  </si>
  <si>
    <t>Основное мероприятие 6.1 "Отбор инвестиционных проектов, соответствующих установленным критериям, для включения в подпрограмму"</t>
  </si>
  <si>
    <t>Основное мероприятие 6.2 "Содействие работодателям в привлечении трудовых ресурсов для реализации в Камчатском крае инвестиционных проектов"</t>
  </si>
  <si>
    <t xml:space="preserve">Мероприятие 6.2.1 "Оказание работодателям финансовой поддержки на привлечение трудовых ресурсов из других субъектов Российской Федерации для реализации инвестиционных проектов, включенных в подпрограмму повышения мобильности трудовых ресурсов" </t>
  </si>
  <si>
    <t>Объект закупки 6.1.1</t>
  </si>
  <si>
    <t>Субсидия 6.1.1</t>
  </si>
  <si>
    <t>Объект закупки 6.2.1</t>
  </si>
  <si>
    <t>Субсидия 6.2.1</t>
  </si>
  <si>
    <t>Мониторинг миграционной ситуации в Камчатском крае проводится ежемесячно</t>
  </si>
  <si>
    <t>Заключено контрактов на отчетную дату
 (количество/тыс.  руб.)*</t>
  </si>
  <si>
    <t>"Содействие занятости населения Камчатского края"</t>
  </si>
  <si>
    <t xml:space="preserve">Контрольное событие 6.2: выдан сертификат на привлечение трудовых ресурсов в Камчатском крае участникам подпрограммы «Повышение мобильности трудовых ресурсов Камчатского края» государственной программы Камчатского края «Содействие занятости населения Камчатского края» </t>
  </si>
  <si>
    <t>март 2017 года</t>
  </si>
  <si>
    <t xml:space="preserve">декабрь 2017 года
</t>
  </si>
  <si>
    <t>1 января 2015</t>
  </si>
  <si>
    <t>31 декабря 2020</t>
  </si>
  <si>
    <t>Контрольное событие 20: издан приказ Агентства по занятости населения и миграционной политике Камчатского края о включении инвестиционного проекта в региональную программу повышения мобильности трудовых ресурсов</t>
  </si>
  <si>
    <t xml:space="preserve"> декабрь 2017 года</t>
  </si>
  <si>
    <t xml:space="preserve">Мероприятие 6.1.1 "Проведение информационной работы с инициаторами инвестиционных проектов, планирующих привлечение трудовых ресурсов из других субъектов Российской Федерации " </t>
  </si>
  <si>
    <t>1 января 2014</t>
  </si>
  <si>
    <t>31 декабря 2017</t>
  </si>
  <si>
    <t>Контрольное событие 3.2: осуществлено информирование соотечественников, проживающих за рубежом, о реализации в Камчатском крае Государственной программы по оказанию содействия добровольному переселению в Российскую Федерацию соотечественников, проживающих за рубежом, путем проведения презентации региональной программы переселения</t>
  </si>
  <si>
    <t xml:space="preserve">апрель 2017 года;
ноябрь 2017 года
</t>
  </si>
  <si>
    <t xml:space="preserve">Контрольное событие 3.1: заключено соглашение между Министерством внутренних дел Российской Федерации и Правительством Камчатского края о предоставлении в 2017 году субсидии из федерального бюджета бюджету Камчатского края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рубежом, по итогам реализации в 2016 году региональной программы переселения </t>
  </si>
  <si>
    <t>апрель 2017 года</t>
  </si>
  <si>
    <t>Мероприятие 3.1.1 "Информационно-аналитическое и методическое обеспечение  реализации подпрограммы"</t>
  </si>
  <si>
    <t>Основное мероприятие 2.3 "Повышение эффективности привлечения и использования иностранной рабочей силы в Камчатском крае, противодействие незаконной миграции"</t>
  </si>
  <si>
    <t>Контрольное событие 19: периодическое размещение на странице Агентства по занятости населения и миграционной политики Камчатского края на официальном сайте исполнительных органов государственной власти Камчатского края информации о вакантных рабочих местах, на которые планируется привлечение иностранных работников</t>
  </si>
  <si>
    <t>Контрольное событие 18: обеспечено информационное взаимодействие работодателей, граждан, ищущих работу, через общероссийский интернет-портал "Работа в России"</t>
  </si>
  <si>
    <t>Мероприятие 2.2.1 "Реализация мер, направленных на привлечение в Камчатский край жителей из других регионов Российской Федерации"</t>
  </si>
  <si>
    <t xml:space="preserve">Основное мероприятие  2.2 "Обеспечение принципа приоритетного использования региональных трудовых ресурсов" </t>
  </si>
  <si>
    <t>Контрольное событие 2.1: проведено совещание с  работодателями по вопросам привлечения и использования  иностранной рабочей силы в Камчатском крае</t>
  </si>
  <si>
    <t xml:space="preserve">май 2017 года;
ноябрь 2017 года
</t>
  </si>
  <si>
    <t xml:space="preserve">Контрольное событие 2.2: разработан проект закона Камчатского края об определении величины регионального коэффициента к стоимости патента для иностранных работников на очередной год </t>
  </si>
  <si>
    <t>сентябрь 2017 года</t>
  </si>
  <si>
    <t xml:space="preserve">Контрольное событие 17: проведен годовой мониторинг миграционной ситуации в Камчатском крае  </t>
  </si>
  <si>
    <t>Основное мероприятие 2.1 "Разработка комплексного подхода к управлению миграционными потоками в Камчатском крае"</t>
  </si>
  <si>
    <t>Контрольное событие 1.4: обеспечено техническое сопровождение и техническая поддержка программных продуктов "Катарсис"</t>
  </si>
  <si>
    <t>Мероприятие 1.2.1 "Выплата пособия по безработице, в том числе в период временной нетрудоспособности безработного"</t>
  </si>
  <si>
    <t>Контрольное событие 16: возмещены затраты работодателям на оборудование (оснащение) не менее 8 рабочих мест для трудоустройства незанятых инвалидов</t>
  </si>
  <si>
    <t>Контрольное событие 1.3: разработаны технологические схемы предоставления государственных  услуг в сфере занятости населения по принципу «одного окна» на базе многофункционального центра Камчатского края на 2016-2018 годы</t>
  </si>
  <si>
    <t>июль 2017 года</t>
  </si>
  <si>
    <t>Контрольное событие 15: созданы условия для совмещения обязанностей по воспитанию детей с трудовой деятельностью не менее, чем для 2 незанятых многодетных  родителей, родителей, воспитывающих детей-инвалидов</t>
  </si>
  <si>
    <t>Мероприятие 1.1.16 "Создание условий для совмещения незанятыми многодетными родителями, родителями, воспитывающими детей-инвалидов, обязанностей по воспитанию детей с трудовой деятельностью"</t>
  </si>
  <si>
    <t>Мероприятие 1.1.17 "Организация дополнительных мероприятий по содействию трудоустройству незанятых инвалидов на оборудованные (оснащенные) для них  рабочие места, включая привлечение наставников"</t>
  </si>
  <si>
    <t>Контрольное событие 14: на профессиональное обучение и дополнительное профессиональное образование направлено не менее 15 незанятых граждан, которым назначена страховая пенсия по старости и которые стремятся возобновить трудовую деятельность</t>
  </si>
  <si>
    <t>Мероприятие 1.1.15 "Организация прохождения профессионального обучения или получения дополнительного профессионального образования незанятых граждан, которым в соответствии с законодательством РФ  назначена страховая пенсия по старости и которые стремятся возобновить трудовую деятельность"</t>
  </si>
  <si>
    <t>Контрольное событие 13: на профессиональное обучение и дополнительное профессиональное образование направлено не менее 72 женщин, находящихся в отпуске по уходу за ребенком до достижения им возраста 3-х лет</t>
  </si>
  <si>
    <t>Мероприятие 1.1.14 "Профессиональное обучение и дополнительное профессиональное образование женщин в период отпуска по уходу за ребенком до достижения им возраста 3-х лет по направлению органов службы занятости"</t>
  </si>
  <si>
    <t>Контрольное событие 12: оказано содействие не менее 22 безработным гражданам в переезде (переселении) в другую местность для трудоустройства</t>
  </si>
  <si>
    <t>Мероприятие 1.1.13 "Содействие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занятости"</t>
  </si>
  <si>
    <t>Мероприятие 1.1.12 "Содействие самозанятости безработных граждан"</t>
  </si>
  <si>
    <t>Мероприятие 1.1.11 "Социальная адаптация безработных граждан на рынке труда"</t>
  </si>
  <si>
    <t>Контрольное событие 9: организована стажировка не менее 4 молодых специалистов в организациях, территориально расположенных в Корякском округе</t>
  </si>
  <si>
    <t>Мероприятие 1.1.10 "Организация стажировки молодых специалистов в организациях, территориально расположенных в Корякском округе, после завершения обучения в образовательных организациях высшего образования и профессиональных образовательных организациях"</t>
  </si>
  <si>
    <t>Мероприятие 1.1.9 "Организация временного трудоустройства безработных граждан, испытывающих трудности в поиске работы, и безработных граждан в возрасте от 18 до 20 лет, имеющих среднее профессиональное образование и ищущих работу впервые "</t>
  </si>
  <si>
    <t>Контрольное событие 7: организовано временное трудоустройство не менее 2,2 тыс. несовершеннолетних граждан в возрасте от 14 до 18 лет в свободное от учебы время</t>
  </si>
  <si>
    <t>Мероприятие 1.1.8 "Организация временного трудоустройства несовершеннолетних граждан в возрасте от 14 до 18 лет в свободное от учебы время"</t>
  </si>
  <si>
    <t>Контрольное событие 1.1: издано постановление Правительства Камчатского края «Об утверждении видов и объемов общественных работ» на текущий год</t>
  </si>
  <si>
    <t>Мероприятие 1.1.7 "Организация проведения оплачиваемых общественных работ"</t>
  </si>
  <si>
    <t>Контрольное событие 5: финансовую помощь в период прохождения профессионального обучения и получения дополнительного профессионального образования получили не менее 12 граждан из числа коренных малочисленных народов Севера, получающие стипендию в  размере минимальной величины пособия по безработице, увеличенной на размер районного коэффициента</t>
  </si>
  <si>
    <t>Контрольное событие 1.2: заключен контракт на оказание образовательных услуг в целях реализации мероприятий по профессиональному обучению и дополнительному профессиональному образованию безработных граждан, женщин в период отпуска по уходу за ребенком до достижения им возраста трех лет, незанятых граждан, которым в соответствии с законодательством Российской Федерации назначена страховая пенсия по старости и которые стремятся возоб-новить трудовую деятельность</t>
  </si>
  <si>
    <t xml:space="preserve">февраль 2017 года;                                                                                                                                                                                                           май 2017 года;                            август 2017 года;
ноябрь 2017 года
</t>
  </si>
  <si>
    <t>Мероприятие 1.1.4 "Психологическая поддержка безработных граждан"</t>
  </si>
  <si>
    <t>31 декабря 2020 г.</t>
  </si>
  <si>
    <t>Мероприятие 1.1.1 "Информирование о положении на рынке труда Камчатского края"</t>
  </si>
  <si>
    <t>Соглашение о предоставлении субсидии бюджету Камчатского края из федерального бюджета от 15.02.2017 № 150-08-015</t>
  </si>
  <si>
    <t>Соглашение о предоставлении субсидии бюджету Камчатского края из федерального бюджета от 17.02.2017 № 188-08-007</t>
  </si>
  <si>
    <t>Мероприятие 1.1.6 "Оказание финансовой помощи представителям КМНС в период прохождения профессионального обучения и получения дополнительного профессионального образования по направлению органов службы занятости   и получающим стипендию в  размере минимальной величины пособия по безработице, увеличенной на размер районного коэффициента"</t>
  </si>
  <si>
    <t>Государственная программа "Содействие занятости населения  Камчатского края"</t>
  </si>
  <si>
    <t>Подпрограмма 6  "Повышение мобильности трудовых ресурсов Камчатского края"</t>
  </si>
  <si>
    <t>Издано постановление Правительства Камчатского края от 20.02.2017 № 64-П "Об определении видов и объема общественных работ, организуемых в Камчатском крае в 2017 году в качестве дополнительной социальной поддержки граждан, ищущих работу"</t>
  </si>
  <si>
    <t>Контрольное событие 6.1: заключено соглашение между Федеральной службой по труду и занятости и Правительством Камчатского края о предоставлении субсидии из федерального бюджета бюджету Камчатского края на софинансирование подпрограммы повышения мобильности трудовых ресурсов в рамках государственной программы Камчатского края «Содействие занятости населения Камчатского края»</t>
  </si>
  <si>
    <t>декабрь 2017</t>
  </si>
  <si>
    <t xml:space="preserve">Приложение 1 </t>
  </si>
  <si>
    <t>к письму Агентства по занятости населения и миграционной политике Камчатского края</t>
  </si>
  <si>
    <t>Сведения о рабочих местах, на которые планируется привлечение иностранных работников, находятся в открытом доступе и размещены на странице Агентства на официальном сайте Правительства Камчатского края, а также в информационно-аналитической системе Общероссийская база вакансий «Работа в России» (www.trudvsem.ru)</t>
  </si>
  <si>
    <t>Заключено 2 договора о предоставлении субсидии из краевого бюджета на реализацию мероприятия по созданию условий для совмещения незанятыми многодетными родителями, родителями, воспитывающими детей-инвалидов, обязанностей по воспитанию детей с трудовой деятельностью, на сумму 78,6 тыс. рублей</t>
  </si>
  <si>
    <t>Контрольное событие 11: государственная услуга по содействию самозанятости безработных граждан оказана не менее 201 безработному гражданину</t>
  </si>
  <si>
    <t>Контрольное событие 10: государственная услуга по социальной адаптации оказана не менее 670 безработным гражданам</t>
  </si>
  <si>
    <t>Контрольное событие 8: организовано временное трудоустройство не менее 201 безработного гражданина, испытывающего трудности в поиске работы, и безработных граждан в возрасте от 18 до 20 лет, имеющих среднее профессиональное образование и ищущих работу впервые</t>
  </si>
  <si>
    <t>Контрольное событие 6: приняли участие в оплачиваемых общественных работах не менее 402 граждан</t>
  </si>
  <si>
    <t>Контрольное событие 4: на профессиональное обучение и дополнительное профессиональное образование направлено не менее 804 безработных граждан</t>
  </si>
  <si>
    <t>Контрольное событие 3: оказана психологическая поддержка не менее 670 безработным гражданам</t>
  </si>
  <si>
    <t>Контрольное событие 2 : предоставлена государственная услуга по профессиональной ориентации не менее 8040 гражданам</t>
  </si>
  <si>
    <t>Разработаны технологические схемы предоставления 13  государственных  услуг в сфере занятости населения</t>
  </si>
  <si>
    <t>В отчетном периоде  на созданные рабочие места трудоустроено 2 многодетных родителя</t>
  </si>
  <si>
    <t>В отчетном периоде 2017 года к стажировке приступило 4 молодых специалиста</t>
  </si>
  <si>
    <t>6.1.</t>
  </si>
  <si>
    <t>6.2.</t>
  </si>
  <si>
    <t>Основное мероприятие 7.1 "Разработка комплексного подхода к процессу ресоциализации граждан, уволенных с военной службы"</t>
  </si>
  <si>
    <t>6.3.</t>
  </si>
  <si>
    <t xml:space="preserve">Основное мероприятие 7.2 "Повышение уровня информированности граждан, уволенных с военной службы, в том числе с использованием информационных технологий в сфере занятости населения" </t>
  </si>
  <si>
    <t>Основное мероприятие 7.3 "Реализация мероприятий, способствующих повышению занятости граждан, уволенных с военной службы"</t>
  </si>
  <si>
    <t>Подпрограмма 7 "Комплексная ресоциализация граждан, уволенных с военной службы, и обеспечение их социальной интеграции в общество в Камчатском крае"</t>
  </si>
  <si>
    <t>С целью информирования работодателей-инвесторов, которые планируют привлечение трудовых ресурсов в Камчатский край, на странице Агентства по занятости населения и миграционной политике Камчатского края размещена вкладка "Повышение мобильности трудовых ресурсов". Проводятся консультации с работодателями, планирующими привлечение трудовых ресурсов из других субъектов РФ</t>
  </si>
  <si>
    <t>Агентством по занятости населения и миграционной политике Камчатского края заключены соглашения о привлечении трудовых ресурсов в рамках подпрограммы  на 2017 год с АО "Аметистовое", ООО "Морской Стандарт-Бункер" и ООО "Агротек". Работодателям выданы сертификаты на привлечение трудовых ресурсов, выплачена финансовая поддержка в соответствии с предоставленными документами о фактических расходах</t>
  </si>
  <si>
    <t>Агентством заключены соглашения о предоставлении субсидии из краевого бюджета в рамках подпрограммы с АО "Аметистовое", ООО "Морской Стандарт-Бункер" и ООО "Агротек". Оказана финансовая поддержка на привлечение трудовых ресурсов в соответствии с предоставленными документами о фактических расходах</t>
  </si>
  <si>
    <t xml:space="preserve">Закон Камчатского края от 02.10.2017 № 144 "О внесении изменения в статью 1 Закона Камчатского края "Об установлении коэффициента, отражающего региональные особенности рынка труда Камчатского края" принят Законодательным Собранием Камчатского края  21 сентября 2017 года </t>
  </si>
  <si>
    <t>Подпрограмма 7 включена в государственную программу Камчатского края "Содействие занятости населения Камчатского края" Постановлением Правительства Камчатского края от 28.08.2017 № 359-П</t>
  </si>
  <si>
    <t>1 сентября 2017</t>
  </si>
  <si>
    <t>Подпрограмма 8 включена в государственную программу Камчатского края "Содействие занятости населения Камчатского края" Постановлением Правительства Камчатского края от 12.09.2017 № 373-П</t>
  </si>
  <si>
    <t>Основное мероприятие 8.1 "Повышение уровня информированности инвалидов молодого возраста, в том числе с использованием информационных технологий в сфере занятости населения"</t>
  </si>
  <si>
    <t>7.1.</t>
  </si>
  <si>
    <t>7.2.</t>
  </si>
  <si>
    <t xml:space="preserve">Основное мероприятие 8.2 "Сопровождение инвалидов молодого возраста при трудоустройстве" </t>
  </si>
  <si>
    <t>По результатам отбора в подпрограмму на 2017 год включены 3 инвестиционных проекта: "Строительсто ГОК "Аметистовый", "Строительство и ввод в эксплуатацию комплекса по хранению и складированию нефтепродуктов емкостью 18000 тонн на базе существующего причального сооружения в г. Петропавловск-Камчатский", "Строительство свинокомплекса мощностью до 36000 голов в год в п. Лесной Елизовского района Камчатского края". В сентябре 2017 года  проведен отбор инвестиционных проектов на 2018 год. В подпрограмму на 2018 год включены 3 инвестиционных проекта</t>
  </si>
  <si>
    <t>Подпрограмма 8 "Сопровождение инвалидов молодого возраста при трудоустройстве в рамках мероприятий по содействию занятости населения"</t>
  </si>
  <si>
    <t>1 октября 2017</t>
  </si>
  <si>
    <t>Заключено 4 договора о совместной деятельности по организации и проведенеию стажировки молодых специалистов на сумму 392,6 тыс. рублей</t>
  </si>
  <si>
    <t>В целях организации профессионального обучения женщин, воспитывающих детей в возрасте до 3-х лет, в отчетном периоде 2017 года заключено 48 государственных контрактов на сумму 1434,1 тыс. рублей</t>
  </si>
  <si>
    <t>Заключено  69  договоров о содействии самозанятости безработных граждан на сумму 7195,8 тыс. рублей</t>
  </si>
  <si>
    <t xml:space="preserve">В отчетном периоде 9 безработных граждан осуществили переезд на временные работы в пределах Камчатского края,  2 безработных гражданина и 2 члена семьи переселились для трудоустройства внутри региона, а также 10 безработных граждан и 5 членов их семей переселились в Камчатский край из других субъектов РФ </t>
  </si>
  <si>
    <t>В отчетном периоде к прохождению профессионального обучения и получению дополнительного профессионального образования приступила 91 женщина</t>
  </si>
  <si>
    <t>Организация профессионального обучения незанятых пенсионеров в 2017 году осуществляется в рамках исполнения  27 государственных контрактов на сумму 1095,8 тыс. рублей</t>
  </si>
  <si>
    <t xml:space="preserve">Приступило в отчетном периоде к прохождению профессионального обучения и получению дополнительного профессионального образования 49 незанятых пенсионеров                                          </t>
  </si>
  <si>
    <t>Взаимодействие осуществляется на постоянной основе. Данные вопросы рассматриваются на заседаниях общественного консультативного Совета по реализации мероприятий программы переселения, рабочей группы по реализации Указа Президента РФ от 07.05.2012 № 602, на встречах с представителями национальных диаспор и общественных объединений. В 2017 году проведено 2 заседание Совета</t>
  </si>
  <si>
    <t>В отчетном периоде проведено 5 обследований работодателей, привлекающих и использующих иностранную рабочую силу</t>
  </si>
  <si>
    <t>Издан приказ Агентства по занятости населения и миграционной политике Камчатского края от 07.09.2017 № 191 "О включении инвестиционных проектов в региональную программу повышения мобильности трудовых ресурсов"</t>
  </si>
  <si>
    <t xml:space="preserve">В  отчетном периоде 2017 года заключен 21 договор на сумму 873,0 тыс. рублей </t>
  </si>
  <si>
    <t>Финансовую помощь в период прохождения профессионального обучения и получения дополнительного профессионального образования получил 21 гражданин из числа коренных малочисленных народов Севера</t>
  </si>
  <si>
    <t>Семинары для работодателей, привлекающих и использующих иностранную рабочую силу в Камчатском крае, проведены  29 марта 2017 года и 22 ноября 2017 года</t>
  </si>
  <si>
    <t>В соответствии с решением № 2 от 19.12.2016 года заседания Общественного консультативного Совета по реализации в Камчатском крае Государственной программы переселения соотечественников из-за рубежа определено продолжить в 2017 году работу по информированию граждан о реализации в Камчатском крае Государственной программы, в том числе путем проведения презентации региональной программы в Республиках Азербайджан, Узбекистан и странах Прибалтики. Однако по причине неготовности уполномоченных органов УМВД России данных республик провести презентацию на их территории, Агентством совместно с уполномоченным органом УМВД России в Республике Молдова рассмотрен вопрос о проведении презентации региональной программы в Республике Молдова. Вместе с тем, 07.04.2017 в адрес Агентства поступила информация из уполномоченного органа УМВД России в Республике Молдова о форс-мажорных обстоятельствах, вследствие которых не представляется возможным принять в апреле месяце представителей Агентства. Выездная презентация подпрограммы за рубежом в Республике Молдова (г.Кишинев и г.Бельцы) состоялась в период 27-28 июня. В ноябре текущего года проведена видеопрезентация с Республикой Беларусь (г.Брест)</t>
  </si>
  <si>
    <t>январь-декабрь 2017 года</t>
  </si>
  <si>
    <t>В период январь-декабрь 2017 года оказано содействие при получении медицинского сертификата 5 соотечественникам (4 участникам подпрограммы и 1 члену семьи) на сумму 181,73 тыс.рублей</t>
  </si>
  <si>
    <t>В период январь-декабрь 2017 года оказано содействием в переподготовке и повышении квалификации 4 участникам подпрограммы общую на сумму 66,07 тыс.рублей.</t>
  </si>
  <si>
    <t>В период январь-декабрь 2017 года осуществлены мероприятия по оказанию содействия обеспечению потребности экономики Камчатского края в квалифицированных кадрах, а именно оказана финансовая помощь при получении дополнительного профессионального образования 9 соотечественникам на общую сумму 247,8 тыс.рублей. Из них оказана поддержка 5 медицинским работникам на сумму 181,73 тыс.рублей</t>
  </si>
  <si>
    <t>В период январь-декабрь 2017 года осуществлено возмещение расходов за прохождение первичного медицинского осмотра 99 соотечественников, на общую сумму 531,79  тыс.рублей.</t>
  </si>
  <si>
    <t xml:space="preserve">В период январь-декабрь 2017 года реализованы мероприятия по оказанию поддержки соотечественников в период адаптации по прибытии в Камчатский край по временному размещению. Всего оказано содействие 110 человекам на общую сумму 3452,50 тыс.рублей, в том числе:                                                                                        1. в Центрах временного размещения проживали и проживают всего 35 человек (из краевого бюджета осуществлены расходы на содержание Центров временного размещения в размере 566,39 тыс. рублей); 
2. возмещены расходы за проживание на съемном жилье 75 соотечественников -  на общую сумму 2886,11 тыс. рублей.  
</t>
  </si>
  <si>
    <t>За период январь-декабрь 2017 года в Камчатский край переселились в рамках Государственной программы 357 человек (196 участников Госпрограммы и 161 член семьи)</t>
  </si>
  <si>
    <t xml:space="preserve">По состоянию на 01.01.2017 года выданы сертификаты на привлечение трудовых ресурсов ООО "Морской Стандарт-Бункер" , ООО "Агротек" и АО "Аметистовое" </t>
  </si>
  <si>
    <t>В рамках основного мероприятия предусматривается разработка комплекса мероприятий, направленных на ресоциализацию граждан, уволенных с военной службы. По состоянию на 01.01.2018 подготовлен проект комплекса мероприятий, который был рассмотрен в декабре 2017 года на заседании Координационного комитета содействия занятости населения Камчатского края и рекомендован для утверждения</t>
  </si>
  <si>
    <t>В рамках подпрограммы в 2017 году в Камчатский край привлечено 84 человека</t>
  </si>
  <si>
    <t>В целях организации профессионального обучения безработных граждан  в 2017 году заключен 191 государственный контракт на сумму 17876,7 тыс. рублей</t>
  </si>
  <si>
    <t>По состоянию на 01.12.2017 года заключен 191 государственный контракт по профессиональному обучению и дополнительному профессиональному образованию безработных граждан, 48 государственных контрактов по профессиональному обучению и дополнительному профессиональному образованию женщин в период отпуска по уходу за ребенком до достижения им возраста трех лет, 27 государственных контрактов по профессиональному обучению и дополнительному профессиональному образованию незанятых граждан, которым в соответствии с законодательством Российской Федерации назначена страховая пенсия по старости и которые стремятся возобновить трудовую деятельность</t>
  </si>
  <si>
    <t>По результатам предоставления государственной услуги приступило к профессиональному обучению 785 безработных гражданина</t>
  </si>
  <si>
    <t>Проведено 110 ярмарок вакансий и учебных рабочих мест</t>
  </si>
  <si>
    <t>Заключено 457 договоров о сотрудничестве по организации общественных работ на сумму 3023,1 тыс. рублей</t>
  </si>
  <si>
    <t>С начала года к общественным работам приступило 726 граждан</t>
  </si>
  <si>
    <t>Заключено 322 договора об организации и проведении временных работ для несовершеннолетних в возрасте от 14 до 18 лет на сумму 6398,2 тыс. рублей</t>
  </si>
  <si>
    <t>С начала года к временным работам приступило 2809 подростков</t>
  </si>
  <si>
    <t>Заключено 218 договоров о временном трудоустройстве безработных граждан, испытывающих трудности в поиске работы, и безработных граждан в возрасте от 18 до 20 лет, имеющих среднее профессиональное образование и ищущих работу впервые, на сумму 1195,0 тыс. рублей</t>
  </si>
  <si>
    <t>В отчетном периоде организовано временное трудоустройство 192 безработных граждан, относящихся к данным категориям</t>
  </si>
  <si>
    <t>В отчетном периоде 2017 года государственная услуга по содействию самозанятости оказана 269 безработным гражданам</t>
  </si>
  <si>
    <t>Заключено 7 договоров о предоставлении субсидии из краевого бюджета на реализацию дополнительных мероприятий по содействию в трудоустройстве незанятых инвалидов на оборудованные (оснащенные)  для них рабочие места на сумму 1225,6 тыс. рублей</t>
  </si>
  <si>
    <t>На оборудованные (оснащенные)  рабочие места трудоустроено 7 инвалидов</t>
  </si>
  <si>
    <t xml:space="preserve">В рамках основного мероприятия реализуются мероприятия, направленные на сопровождение инвалидов молодого возраста при трудоустройстве, в целях оказания помощи инвалидам молодого возраста в освоении трудовых обязанностей. Так, в 2017 году разработано 170 программ сопровождения инвалидов молодого возраста с целью трудоустройства, из них для 7 выпускников-инвалидов 2016 -2017 учебного года; прошли профессиональное обучение и получили дополнительное профессиональное образование по направлению службы занятости населения 10 инвалидов молодого возраста. Доля занятых инвалидов молодого возраста, нашедших работу в течение 3 месяцев после получения ВПО, составила 100%, после получения СПО -66,7%.
</t>
  </si>
  <si>
    <t xml:space="preserve">Проводится работа по приглашению граждан из других субъектов Российской Федерации, желающих переселиться в другую местность с целью трудоустройства, путем направления гражданам писем-приглашений для работы в Камчатском крае по профессиям (специальностям), востребованным на региональном рынке труда. В отчетном периоде 2017 года  гражданам направлено 503 письма – приглашения  для работы в Камчатском крае
</t>
  </si>
  <si>
    <t>В рамках основного мероприятия проводится информационное обеспечение в сфере реализации мероприятий, направленных на сопровождение инвалидов молодого возраста при трудоустройстве, включая информирование о состоянии рынка труда, вакансиях, услугах органов службы занятости. В октябре-декабре 2017 года  проинформировано о положении на рынке труда в Камчатском крае 42 молодых инвалида в возрасте от 18 до 44 лет. Изготовлены буклет и брошюра  "Сопровождение инвалидов молодого возраста при трудоустройстве", 1015 экземпляров переданы в центры занятости населения для информирования инвалидов.</t>
  </si>
  <si>
    <t xml:space="preserve">Государственная услуга по организации профориентации  в целях выбора сферы деятельности (профессии), трудоустройства, прохождения профобучения и получения дополнительного профессионального образования оказана 8938 гражданам 
</t>
  </si>
  <si>
    <t>Государственная услуга по психологической поддержке оказана 829 безработным гражданам</t>
  </si>
  <si>
    <t>Государственная  услуга по социальной адаптации на рынке труда оказана 789 безработным гражданам</t>
  </si>
  <si>
    <t>Оказаны услуги 14 центрам занятости населения Камчатского края по технической поддержке и сопровождению программных продуктов «Катарсис»</t>
  </si>
  <si>
    <t>Государственная услуга по информированию предоставлена 13442 гражданам, обратившимся в органы государственной службы занятости населения Камчатского края.
В целях информирования неопределенного круга лиц в 2017 году размещено 255 публикаций в печатных средствах массовой информации, 309 - на интернет-ресурсах, подготовлены информационные материалы (буклеты, брошюры, листовки) общим тиражом 8274 экз., 24 ролика (429 эфиров) на радио и ТВ, 2 инф. материала в бегущей строке на ТВ (30 дней и 14 дней), на видеотрансляторе размещен 1 ролик (2 эфира)</t>
  </si>
  <si>
    <t xml:space="preserve">Обеспечено информационное взаимодействие работодателей, граждан, ищущих работу, через информационно-аналитическую систему Общероссийская база вакансий «Работа в России» </t>
  </si>
  <si>
    <t>Информация о выделенных квотах на привлечение ИРС, нормативные правовые документы по регулированию трудовой миграции размещены на странице Агентства на официальном сайте Правительства Камчатского края. 
В целях информирования иностранных граждан и работодателей, использующих иностранную рабочую силу, в отчетном периоде подготовлены информационные материалы (буклеты, брошюры, листовки) общим тиражом 3560 экз.</t>
  </si>
  <si>
    <t>Годовой мониторинг миграционной ситуации в Камчатском крае проведен</t>
  </si>
  <si>
    <t>В сентябре - декабре 2017 года в рамках оказания государственных услуг и проведения профориентационных мероприятий проинформировано о положении на рынке труда в Камчатском крае 170 граждан, уволенных с военной службы. Изготовлены буклеты "В помощь гражданам, уволенным с военной службы" в количестве 2000 экземпляров. Данные буклеты используются ЦЗН для информировния граждан о реализуемых в Камчатском крае мерах поддержки</t>
  </si>
  <si>
    <t xml:space="preserve">В сентябре - декабре 2017 года при содействии органов службы занятости населения было трудоустроено 4  гражданина, уволенных с военной службы. Помимо этого, 1 гражданин, уволенный с военной службы и обратившийся в органы службы занятости населения,  получил дополнительное профессиональное образование. Предусмотренные Подпрограммой 7 Государственной программы "Содействие занятости населения Камчатского края" показатели исполнены в полном объеме </t>
  </si>
  <si>
    <t>от 15.01.2018 № 55.06-01-06/116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</si>
</sst>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Fill="1"/>
    <xf numFmtId="0" fontId="0" fillId="0" borderId="0" xfId="0" applyFill="1"/>
    <xf numFmtId="0" fontId="3" fillId="0" borderId="0" xfId="0" applyFont="1" applyFill="1"/>
    <xf numFmtId="0" fontId="7" fillId="0" borderId="2" xfId="0" applyFont="1" applyFill="1" applyBorder="1" applyAlignment="1">
      <alignment vertical="top" wrapText="1"/>
    </xf>
    <xf numFmtId="0" fontId="10" fillId="0" borderId="0" xfId="0" applyFont="1" applyFill="1" applyAlignment="1">
      <alignment horizontal="center" vertical="top"/>
    </xf>
    <xf numFmtId="49" fontId="10" fillId="0" borderId="0" xfId="0" applyNumberFormat="1" applyFont="1" applyFill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49" fontId="7" fillId="0" borderId="0" xfId="0" applyNumberFormat="1" applyFont="1" applyFill="1" applyAlignment="1">
      <alignment horizontal="center" vertical="top"/>
    </xf>
    <xf numFmtId="0" fontId="10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right" wrapText="1"/>
    </xf>
    <xf numFmtId="0" fontId="10" fillId="0" borderId="0" xfId="0" applyFont="1" applyFill="1" applyAlignment="1">
      <alignment wrapText="1"/>
    </xf>
    <xf numFmtId="0" fontId="10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7" fillId="0" borderId="2" xfId="0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vertical="center" wrapText="1"/>
    </xf>
    <xf numFmtId="0" fontId="9" fillId="0" borderId="2" xfId="0" applyNumberFormat="1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vertical="top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2" fontId="7" fillId="0" borderId="4" xfId="0" applyNumberFormat="1" applyFont="1" applyFill="1" applyBorder="1" applyAlignment="1">
      <alignment vertical="top" wrapText="1"/>
    </xf>
    <xf numFmtId="2" fontId="1" fillId="0" borderId="0" xfId="0" applyNumberFormat="1" applyFont="1" applyFill="1"/>
    <xf numFmtId="0" fontId="9" fillId="0" borderId="2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center" vertical="top" wrapText="1"/>
    </xf>
    <xf numFmtId="164" fontId="7" fillId="0" borderId="2" xfId="0" applyNumberFormat="1" applyFont="1" applyFill="1" applyBorder="1" applyAlignment="1">
      <alignment vertical="top"/>
    </xf>
    <xf numFmtId="164" fontId="7" fillId="0" borderId="2" xfId="0" applyNumberFormat="1" applyFont="1" applyFill="1" applyBorder="1" applyAlignment="1">
      <alignment vertical="center" wrapText="1"/>
    </xf>
    <xf numFmtId="164" fontId="6" fillId="0" borderId="2" xfId="0" applyNumberFormat="1" applyFont="1" applyFill="1" applyBorder="1" applyAlignment="1">
      <alignment vertical="center" wrapText="1"/>
    </xf>
    <xf numFmtId="164" fontId="7" fillId="0" borderId="2" xfId="0" applyNumberFormat="1" applyFont="1" applyFill="1" applyBorder="1" applyAlignment="1">
      <alignment vertical="top" wrapText="1"/>
    </xf>
    <xf numFmtId="164" fontId="6" fillId="0" borderId="2" xfId="0" applyNumberFormat="1" applyFont="1" applyFill="1" applyBorder="1" applyAlignment="1">
      <alignment vertical="top"/>
    </xf>
    <xf numFmtId="164" fontId="5" fillId="0" borderId="0" xfId="0" applyNumberFormat="1" applyFont="1" applyFill="1"/>
    <xf numFmtId="164" fontId="6" fillId="0" borderId="0" xfId="0" applyNumberFormat="1" applyFont="1" applyFill="1"/>
    <xf numFmtId="0" fontId="5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/>
    <xf numFmtId="164" fontId="5" fillId="0" borderId="0" xfId="0" applyNumberFormat="1" applyFont="1" applyFill="1" applyBorder="1"/>
    <xf numFmtId="164" fontId="7" fillId="0" borderId="2" xfId="0" applyNumberFormat="1" applyFont="1" applyFill="1" applyBorder="1" applyAlignment="1">
      <alignment horizontal="right"/>
    </xf>
    <xf numFmtId="164" fontId="3" fillId="0" borderId="0" xfId="0" applyNumberFormat="1" applyFont="1" applyFill="1"/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right" vertical="center"/>
    </xf>
    <xf numFmtId="165" fontId="7" fillId="0" borderId="3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center" vertical="top" wrapText="1"/>
    </xf>
    <xf numFmtId="49" fontId="8" fillId="0" borderId="4" xfId="0" applyNumberFormat="1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left" vertical="top" wrapText="1"/>
    </xf>
    <xf numFmtId="164" fontId="14" fillId="0" borderId="4" xfId="0" applyNumberFormat="1" applyFont="1" applyFill="1" applyBorder="1" applyAlignment="1">
      <alignment vertical="center" wrapText="1"/>
    </xf>
    <xf numFmtId="2" fontId="6" fillId="0" borderId="3" xfId="0" applyNumberFormat="1" applyFont="1" applyFill="1" applyBorder="1" applyAlignment="1">
      <alignment horizontal="left" vertical="top" wrapText="1"/>
    </xf>
    <xf numFmtId="2" fontId="7" fillId="0" borderId="3" xfId="0" applyNumberFormat="1" applyFont="1" applyFill="1" applyBorder="1" applyAlignment="1">
      <alignment horizontal="left" vertical="top" wrapText="1"/>
    </xf>
    <xf numFmtId="2" fontId="0" fillId="0" borderId="0" xfId="0" applyNumberFormat="1" applyFill="1"/>
    <xf numFmtId="2" fontId="6" fillId="0" borderId="4" xfId="0" applyNumberFormat="1" applyFont="1" applyFill="1" applyBorder="1" applyAlignment="1">
      <alignment vertical="top" wrapText="1"/>
    </xf>
    <xf numFmtId="164" fontId="7" fillId="0" borderId="4" xfId="0" applyNumberFormat="1" applyFont="1" applyFill="1" applyBorder="1" applyAlignment="1">
      <alignment vertical="top" wrapText="1"/>
    </xf>
    <xf numFmtId="2" fontId="6" fillId="0" borderId="3" xfId="0" applyNumberFormat="1" applyFont="1" applyFill="1" applyBorder="1" applyAlignment="1">
      <alignment vertical="top"/>
    </xf>
    <xf numFmtId="2" fontId="6" fillId="0" borderId="4" xfId="0" applyNumberFormat="1" applyFont="1" applyFill="1" applyBorder="1" applyAlignment="1">
      <alignment vertical="top"/>
    </xf>
    <xf numFmtId="2" fontId="15" fillId="0" borderId="0" xfId="0" applyNumberFormat="1" applyFont="1" applyFill="1"/>
    <xf numFmtId="2" fontId="7" fillId="0" borderId="3" xfId="0" applyNumberFormat="1" applyFont="1" applyFill="1" applyBorder="1" applyAlignment="1">
      <alignment vertical="top" wrapText="1"/>
    </xf>
    <xf numFmtId="2" fontId="7" fillId="0" borderId="5" xfId="0" applyNumberFormat="1" applyFont="1" applyFill="1" applyBorder="1" applyAlignment="1">
      <alignment vertical="top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wrapText="1" shrinkToFit="1"/>
    </xf>
    <xf numFmtId="0" fontId="7" fillId="0" borderId="2" xfId="0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vertical="top"/>
    </xf>
    <xf numFmtId="164" fontId="5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49" fontId="7" fillId="0" borderId="3" xfId="0" applyNumberFormat="1" applyFont="1" applyFill="1" applyBorder="1" applyAlignment="1">
      <alignment horizontal="center" vertical="top" wrapText="1"/>
    </xf>
    <xf numFmtId="49" fontId="7" fillId="0" borderId="4" xfId="0" applyNumberFormat="1" applyFont="1" applyFill="1" applyBorder="1" applyAlignment="1">
      <alignment horizontal="center" vertical="top" wrapText="1"/>
    </xf>
    <xf numFmtId="49" fontId="7" fillId="0" borderId="5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left" vertical="top" wrapText="1"/>
    </xf>
    <xf numFmtId="164" fontId="7" fillId="0" borderId="2" xfId="0" applyNumberFormat="1" applyFont="1" applyFill="1" applyBorder="1" applyAlignment="1">
      <alignment horizontal="right" vertical="top" wrapText="1"/>
    </xf>
    <xf numFmtId="165" fontId="15" fillId="0" borderId="0" xfId="0" applyNumberFormat="1" applyFont="1" applyFill="1"/>
    <xf numFmtId="0" fontId="1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49" fontId="7" fillId="0" borderId="2" xfId="0" applyNumberFormat="1" applyFont="1" applyFill="1" applyBorder="1" applyAlignment="1">
      <alignment horizontal="center" vertical="top" wrapText="1"/>
    </xf>
    <xf numFmtId="14" fontId="7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49" fontId="7" fillId="0" borderId="3" xfId="0" applyNumberFormat="1" applyFont="1" applyFill="1" applyBorder="1" applyAlignment="1">
      <alignment horizontal="center" vertical="top" wrapText="1"/>
    </xf>
    <xf numFmtId="49" fontId="7" fillId="0" borderId="4" xfId="0" applyNumberFormat="1" applyFont="1" applyFill="1" applyBorder="1" applyAlignment="1">
      <alignment horizontal="center" vertical="top" wrapText="1"/>
    </xf>
    <xf numFmtId="49" fontId="7" fillId="0" borderId="5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top"/>
    </xf>
    <xf numFmtId="0" fontId="12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49" fontId="7" fillId="0" borderId="3" xfId="0" applyNumberFormat="1" applyFont="1" applyFill="1" applyBorder="1" applyAlignment="1">
      <alignment horizontal="center" vertical="top"/>
    </xf>
    <xf numFmtId="49" fontId="7" fillId="0" borderId="4" xfId="0" applyNumberFormat="1" applyFont="1" applyFill="1" applyBorder="1" applyAlignment="1">
      <alignment horizontal="center" vertical="top"/>
    </xf>
    <xf numFmtId="49" fontId="7" fillId="0" borderId="5" xfId="0" applyNumberFormat="1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7" fillId="0" borderId="2" xfId="0" applyNumberFormat="1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center" vertical="top" wrapText="1"/>
    </xf>
    <xf numFmtId="0" fontId="13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top" wrapText="1"/>
    </xf>
    <xf numFmtId="14" fontId="7" fillId="0" borderId="3" xfId="0" applyNumberFormat="1" applyFont="1" applyFill="1" applyBorder="1" applyAlignment="1">
      <alignment horizontal="center" vertical="top" wrapText="1"/>
    </xf>
    <xf numFmtId="14" fontId="7" fillId="0" borderId="4" xfId="0" applyNumberFormat="1" applyFont="1" applyFill="1" applyBorder="1" applyAlignment="1">
      <alignment horizontal="center" vertical="top" wrapText="1"/>
    </xf>
    <xf numFmtId="14" fontId="7" fillId="0" borderId="5" xfId="0" applyNumberFormat="1" applyFont="1" applyFill="1" applyBorder="1" applyAlignment="1">
      <alignment horizontal="center" vertical="top" wrapText="1"/>
    </xf>
    <xf numFmtId="164" fontId="6" fillId="0" borderId="3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left" vertical="top" wrapText="1"/>
    </xf>
    <xf numFmtId="0" fontId="7" fillId="0" borderId="3" xfId="0" applyNumberFormat="1" applyFont="1" applyFill="1" applyBorder="1" applyAlignment="1">
      <alignment horizontal="left" vertical="top" wrapText="1"/>
    </xf>
    <xf numFmtId="0" fontId="7" fillId="0" borderId="4" xfId="0" applyNumberFormat="1" applyFont="1" applyFill="1" applyBorder="1" applyAlignment="1">
      <alignment horizontal="left" vertical="top" wrapText="1"/>
    </xf>
    <xf numFmtId="0" fontId="7" fillId="0" borderId="5" xfId="0" applyNumberFormat="1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4"/>
  <sheetViews>
    <sheetView tabSelected="1" zoomScale="80" zoomScaleNormal="80" workbookViewId="0">
      <selection activeCell="L9" sqref="L9"/>
    </sheetView>
  </sheetViews>
  <sheetFormatPr defaultRowHeight="14.4" x14ac:dyDescent="0.3"/>
  <cols>
    <col min="1" max="1" width="6.33203125" style="9" customWidth="1"/>
    <col min="2" max="2" width="50.6640625" style="3" customWidth="1"/>
    <col min="3" max="3" width="13.88671875" style="38" customWidth="1"/>
    <col min="4" max="4" width="15.6640625" style="41" customWidth="1"/>
    <col min="5" max="5" width="13.88671875" style="41" customWidth="1"/>
    <col min="6" max="6" width="13.88671875" style="5" customWidth="1"/>
    <col min="7" max="7" width="16" style="6" customWidth="1"/>
    <col min="8" max="8" width="15.5546875" style="10" customWidth="1"/>
    <col min="9" max="9" width="47.109375" style="14" customWidth="1"/>
    <col min="10" max="10" width="7.6640625" style="55" customWidth="1"/>
    <col min="11" max="11" width="12.44140625" style="82" bestFit="1" customWidth="1"/>
    <col min="12" max="246" width="8.88671875" style="2"/>
    <col min="247" max="247" width="6.88671875" style="2" customWidth="1"/>
    <col min="248" max="248" width="33.33203125" style="2" customWidth="1"/>
    <col min="249" max="249" width="12.6640625" style="2" customWidth="1"/>
    <col min="250" max="250" width="13.5546875" style="2" customWidth="1"/>
    <col min="251" max="251" width="12.44140625" style="2" customWidth="1"/>
    <col min="252" max="252" width="13" style="2" customWidth="1"/>
    <col min="253" max="254" width="11.33203125" style="2" customWidth="1"/>
    <col min="255" max="255" width="13" style="2" customWidth="1"/>
    <col min="256" max="256" width="18.6640625" style="2" customWidth="1"/>
    <col min="257" max="257" width="4.6640625" style="2" customWidth="1"/>
    <col min="258" max="258" width="7.44140625" style="2" customWidth="1"/>
    <col min="259" max="259" width="7.5546875" style="2" customWidth="1"/>
    <col min="260" max="502" width="8.88671875" style="2"/>
    <col min="503" max="503" width="6.88671875" style="2" customWidth="1"/>
    <col min="504" max="504" width="33.33203125" style="2" customWidth="1"/>
    <col min="505" max="505" width="12.6640625" style="2" customWidth="1"/>
    <col min="506" max="506" width="13.5546875" style="2" customWidth="1"/>
    <col min="507" max="507" width="12.44140625" style="2" customWidth="1"/>
    <col min="508" max="508" width="13" style="2" customWidth="1"/>
    <col min="509" max="510" width="11.33203125" style="2" customWidth="1"/>
    <col min="511" max="511" width="13" style="2" customWidth="1"/>
    <col min="512" max="512" width="18.6640625" style="2" customWidth="1"/>
    <col min="513" max="513" width="4.6640625" style="2" customWidth="1"/>
    <col min="514" max="514" width="7.44140625" style="2" customWidth="1"/>
    <col min="515" max="515" width="7.5546875" style="2" customWidth="1"/>
    <col min="516" max="758" width="8.88671875" style="2"/>
    <col min="759" max="759" width="6.88671875" style="2" customWidth="1"/>
    <col min="760" max="760" width="33.33203125" style="2" customWidth="1"/>
    <col min="761" max="761" width="12.6640625" style="2" customWidth="1"/>
    <col min="762" max="762" width="13.5546875" style="2" customWidth="1"/>
    <col min="763" max="763" width="12.44140625" style="2" customWidth="1"/>
    <col min="764" max="764" width="13" style="2" customWidth="1"/>
    <col min="765" max="766" width="11.33203125" style="2" customWidth="1"/>
    <col min="767" max="767" width="13" style="2" customWidth="1"/>
    <col min="768" max="768" width="18.6640625" style="2" customWidth="1"/>
    <col min="769" max="769" width="4.6640625" style="2" customWidth="1"/>
    <col min="770" max="770" width="7.44140625" style="2" customWidth="1"/>
    <col min="771" max="771" width="7.5546875" style="2" customWidth="1"/>
    <col min="772" max="1014" width="8.88671875" style="2"/>
    <col min="1015" max="1015" width="6.88671875" style="2" customWidth="1"/>
    <col min="1016" max="1016" width="33.33203125" style="2" customWidth="1"/>
    <col min="1017" max="1017" width="12.6640625" style="2" customWidth="1"/>
    <col min="1018" max="1018" width="13.5546875" style="2" customWidth="1"/>
    <col min="1019" max="1019" width="12.44140625" style="2" customWidth="1"/>
    <col min="1020" max="1020" width="13" style="2" customWidth="1"/>
    <col min="1021" max="1022" width="11.33203125" style="2" customWidth="1"/>
    <col min="1023" max="1023" width="13" style="2" customWidth="1"/>
    <col min="1024" max="1024" width="18.6640625" style="2" customWidth="1"/>
    <col min="1025" max="1025" width="4.6640625" style="2" customWidth="1"/>
    <col min="1026" max="1026" width="7.44140625" style="2" customWidth="1"/>
    <col min="1027" max="1027" width="7.5546875" style="2" customWidth="1"/>
    <col min="1028" max="1270" width="8.88671875" style="2"/>
    <col min="1271" max="1271" width="6.88671875" style="2" customWidth="1"/>
    <col min="1272" max="1272" width="33.33203125" style="2" customWidth="1"/>
    <col min="1273" max="1273" width="12.6640625" style="2" customWidth="1"/>
    <col min="1274" max="1274" width="13.5546875" style="2" customWidth="1"/>
    <col min="1275" max="1275" width="12.44140625" style="2" customWidth="1"/>
    <col min="1276" max="1276" width="13" style="2" customWidth="1"/>
    <col min="1277" max="1278" width="11.33203125" style="2" customWidth="1"/>
    <col min="1279" max="1279" width="13" style="2" customWidth="1"/>
    <col min="1280" max="1280" width="18.6640625" style="2" customWidth="1"/>
    <col min="1281" max="1281" width="4.6640625" style="2" customWidth="1"/>
    <col min="1282" max="1282" width="7.44140625" style="2" customWidth="1"/>
    <col min="1283" max="1283" width="7.5546875" style="2" customWidth="1"/>
    <col min="1284" max="1526" width="8.88671875" style="2"/>
    <col min="1527" max="1527" width="6.88671875" style="2" customWidth="1"/>
    <col min="1528" max="1528" width="33.33203125" style="2" customWidth="1"/>
    <col min="1529" max="1529" width="12.6640625" style="2" customWidth="1"/>
    <col min="1530" max="1530" width="13.5546875" style="2" customWidth="1"/>
    <col min="1531" max="1531" width="12.44140625" style="2" customWidth="1"/>
    <col min="1532" max="1532" width="13" style="2" customWidth="1"/>
    <col min="1533" max="1534" width="11.33203125" style="2" customWidth="1"/>
    <col min="1535" max="1535" width="13" style="2" customWidth="1"/>
    <col min="1536" max="1536" width="18.6640625" style="2" customWidth="1"/>
    <col min="1537" max="1537" width="4.6640625" style="2" customWidth="1"/>
    <col min="1538" max="1538" width="7.44140625" style="2" customWidth="1"/>
    <col min="1539" max="1539" width="7.5546875" style="2" customWidth="1"/>
    <col min="1540" max="1782" width="8.88671875" style="2"/>
    <col min="1783" max="1783" width="6.88671875" style="2" customWidth="1"/>
    <col min="1784" max="1784" width="33.33203125" style="2" customWidth="1"/>
    <col min="1785" max="1785" width="12.6640625" style="2" customWidth="1"/>
    <col min="1786" max="1786" width="13.5546875" style="2" customWidth="1"/>
    <col min="1787" max="1787" width="12.44140625" style="2" customWidth="1"/>
    <col min="1788" max="1788" width="13" style="2" customWidth="1"/>
    <col min="1789" max="1790" width="11.33203125" style="2" customWidth="1"/>
    <col min="1791" max="1791" width="13" style="2" customWidth="1"/>
    <col min="1792" max="1792" width="18.6640625" style="2" customWidth="1"/>
    <col min="1793" max="1793" width="4.6640625" style="2" customWidth="1"/>
    <col min="1794" max="1794" width="7.44140625" style="2" customWidth="1"/>
    <col min="1795" max="1795" width="7.5546875" style="2" customWidth="1"/>
    <col min="1796" max="2038" width="8.88671875" style="2"/>
    <col min="2039" max="2039" width="6.88671875" style="2" customWidth="1"/>
    <col min="2040" max="2040" width="33.33203125" style="2" customWidth="1"/>
    <col min="2041" max="2041" width="12.6640625" style="2" customWidth="1"/>
    <col min="2042" max="2042" width="13.5546875" style="2" customWidth="1"/>
    <col min="2043" max="2043" width="12.44140625" style="2" customWidth="1"/>
    <col min="2044" max="2044" width="13" style="2" customWidth="1"/>
    <col min="2045" max="2046" width="11.33203125" style="2" customWidth="1"/>
    <col min="2047" max="2047" width="13" style="2" customWidth="1"/>
    <col min="2048" max="2048" width="18.6640625" style="2" customWidth="1"/>
    <col min="2049" max="2049" width="4.6640625" style="2" customWidth="1"/>
    <col min="2050" max="2050" width="7.44140625" style="2" customWidth="1"/>
    <col min="2051" max="2051" width="7.5546875" style="2" customWidth="1"/>
    <col min="2052" max="2294" width="8.88671875" style="2"/>
    <col min="2295" max="2295" width="6.88671875" style="2" customWidth="1"/>
    <col min="2296" max="2296" width="33.33203125" style="2" customWidth="1"/>
    <col min="2297" max="2297" width="12.6640625" style="2" customWidth="1"/>
    <col min="2298" max="2298" width="13.5546875" style="2" customWidth="1"/>
    <col min="2299" max="2299" width="12.44140625" style="2" customWidth="1"/>
    <col min="2300" max="2300" width="13" style="2" customWidth="1"/>
    <col min="2301" max="2302" width="11.33203125" style="2" customWidth="1"/>
    <col min="2303" max="2303" width="13" style="2" customWidth="1"/>
    <col min="2304" max="2304" width="18.6640625" style="2" customWidth="1"/>
    <col min="2305" max="2305" width="4.6640625" style="2" customWidth="1"/>
    <col min="2306" max="2306" width="7.44140625" style="2" customWidth="1"/>
    <col min="2307" max="2307" width="7.5546875" style="2" customWidth="1"/>
    <col min="2308" max="2550" width="8.88671875" style="2"/>
    <col min="2551" max="2551" width="6.88671875" style="2" customWidth="1"/>
    <col min="2552" max="2552" width="33.33203125" style="2" customWidth="1"/>
    <col min="2553" max="2553" width="12.6640625" style="2" customWidth="1"/>
    <col min="2554" max="2554" width="13.5546875" style="2" customWidth="1"/>
    <col min="2555" max="2555" width="12.44140625" style="2" customWidth="1"/>
    <col min="2556" max="2556" width="13" style="2" customWidth="1"/>
    <col min="2557" max="2558" width="11.33203125" style="2" customWidth="1"/>
    <col min="2559" max="2559" width="13" style="2" customWidth="1"/>
    <col min="2560" max="2560" width="18.6640625" style="2" customWidth="1"/>
    <col min="2561" max="2561" width="4.6640625" style="2" customWidth="1"/>
    <col min="2562" max="2562" width="7.44140625" style="2" customWidth="1"/>
    <col min="2563" max="2563" width="7.5546875" style="2" customWidth="1"/>
    <col min="2564" max="2806" width="8.88671875" style="2"/>
    <col min="2807" max="2807" width="6.88671875" style="2" customWidth="1"/>
    <col min="2808" max="2808" width="33.33203125" style="2" customWidth="1"/>
    <col min="2809" max="2809" width="12.6640625" style="2" customWidth="1"/>
    <col min="2810" max="2810" width="13.5546875" style="2" customWidth="1"/>
    <col min="2811" max="2811" width="12.44140625" style="2" customWidth="1"/>
    <col min="2812" max="2812" width="13" style="2" customWidth="1"/>
    <col min="2813" max="2814" width="11.33203125" style="2" customWidth="1"/>
    <col min="2815" max="2815" width="13" style="2" customWidth="1"/>
    <col min="2816" max="2816" width="18.6640625" style="2" customWidth="1"/>
    <col min="2817" max="2817" width="4.6640625" style="2" customWidth="1"/>
    <col min="2818" max="2818" width="7.44140625" style="2" customWidth="1"/>
    <col min="2819" max="2819" width="7.5546875" style="2" customWidth="1"/>
    <col min="2820" max="3062" width="8.88671875" style="2"/>
    <col min="3063" max="3063" width="6.88671875" style="2" customWidth="1"/>
    <col min="3064" max="3064" width="33.33203125" style="2" customWidth="1"/>
    <col min="3065" max="3065" width="12.6640625" style="2" customWidth="1"/>
    <col min="3066" max="3066" width="13.5546875" style="2" customWidth="1"/>
    <col min="3067" max="3067" width="12.44140625" style="2" customWidth="1"/>
    <col min="3068" max="3068" width="13" style="2" customWidth="1"/>
    <col min="3069" max="3070" width="11.33203125" style="2" customWidth="1"/>
    <col min="3071" max="3071" width="13" style="2" customWidth="1"/>
    <col min="3072" max="3072" width="18.6640625" style="2" customWidth="1"/>
    <col min="3073" max="3073" width="4.6640625" style="2" customWidth="1"/>
    <col min="3074" max="3074" width="7.44140625" style="2" customWidth="1"/>
    <col min="3075" max="3075" width="7.5546875" style="2" customWidth="1"/>
    <col min="3076" max="3318" width="8.88671875" style="2"/>
    <col min="3319" max="3319" width="6.88671875" style="2" customWidth="1"/>
    <col min="3320" max="3320" width="33.33203125" style="2" customWidth="1"/>
    <col min="3321" max="3321" width="12.6640625" style="2" customWidth="1"/>
    <col min="3322" max="3322" width="13.5546875" style="2" customWidth="1"/>
    <col min="3323" max="3323" width="12.44140625" style="2" customWidth="1"/>
    <col min="3324" max="3324" width="13" style="2" customWidth="1"/>
    <col min="3325" max="3326" width="11.33203125" style="2" customWidth="1"/>
    <col min="3327" max="3327" width="13" style="2" customWidth="1"/>
    <col min="3328" max="3328" width="18.6640625" style="2" customWidth="1"/>
    <col min="3329" max="3329" width="4.6640625" style="2" customWidth="1"/>
    <col min="3330" max="3330" width="7.44140625" style="2" customWidth="1"/>
    <col min="3331" max="3331" width="7.5546875" style="2" customWidth="1"/>
    <col min="3332" max="3574" width="8.88671875" style="2"/>
    <col min="3575" max="3575" width="6.88671875" style="2" customWidth="1"/>
    <col min="3576" max="3576" width="33.33203125" style="2" customWidth="1"/>
    <col min="3577" max="3577" width="12.6640625" style="2" customWidth="1"/>
    <col min="3578" max="3578" width="13.5546875" style="2" customWidth="1"/>
    <col min="3579" max="3579" width="12.44140625" style="2" customWidth="1"/>
    <col min="3580" max="3580" width="13" style="2" customWidth="1"/>
    <col min="3581" max="3582" width="11.33203125" style="2" customWidth="1"/>
    <col min="3583" max="3583" width="13" style="2" customWidth="1"/>
    <col min="3584" max="3584" width="18.6640625" style="2" customWidth="1"/>
    <col min="3585" max="3585" width="4.6640625" style="2" customWidth="1"/>
    <col min="3586" max="3586" width="7.44140625" style="2" customWidth="1"/>
    <col min="3587" max="3587" width="7.5546875" style="2" customWidth="1"/>
    <col min="3588" max="3830" width="8.88671875" style="2"/>
    <col min="3831" max="3831" width="6.88671875" style="2" customWidth="1"/>
    <col min="3832" max="3832" width="33.33203125" style="2" customWidth="1"/>
    <col min="3833" max="3833" width="12.6640625" style="2" customWidth="1"/>
    <col min="3834" max="3834" width="13.5546875" style="2" customWidth="1"/>
    <col min="3835" max="3835" width="12.44140625" style="2" customWidth="1"/>
    <col min="3836" max="3836" width="13" style="2" customWidth="1"/>
    <col min="3837" max="3838" width="11.33203125" style="2" customWidth="1"/>
    <col min="3839" max="3839" width="13" style="2" customWidth="1"/>
    <col min="3840" max="3840" width="18.6640625" style="2" customWidth="1"/>
    <col min="3841" max="3841" width="4.6640625" style="2" customWidth="1"/>
    <col min="3842" max="3842" width="7.44140625" style="2" customWidth="1"/>
    <col min="3843" max="3843" width="7.5546875" style="2" customWidth="1"/>
    <col min="3844" max="4086" width="8.88671875" style="2"/>
    <col min="4087" max="4087" width="6.88671875" style="2" customWidth="1"/>
    <col min="4088" max="4088" width="33.33203125" style="2" customWidth="1"/>
    <col min="4089" max="4089" width="12.6640625" style="2" customWidth="1"/>
    <col min="4090" max="4090" width="13.5546875" style="2" customWidth="1"/>
    <col min="4091" max="4091" width="12.44140625" style="2" customWidth="1"/>
    <col min="4092" max="4092" width="13" style="2" customWidth="1"/>
    <col min="4093" max="4094" width="11.33203125" style="2" customWidth="1"/>
    <col min="4095" max="4095" width="13" style="2" customWidth="1"/>
    <col min="4096" max="4096" width="18.6640625" style="2" customWidth="1"/>
    <col min="4097" max="4097" width="4.6640625" style="2" customWidth="1"/>
    <col min="4098" max="4098" width="7.44140625" style="2" customWidth="1"/>
    <col min="4099" max="4099" width="7.5546875" style="2" customWidth="1"/>
    <col min="4100" max="4342" width="8.88671875" style="2"/>
    <col min="4343" max="4343" width="6.88671875" style="2" customWidth="1"/>
    <col min="4344" max="4344" width="33.33203125" style="2" customWidth="1"/>
    <col min="4345" max="4345" width="12.6640625" style="2" customWidth="1"/>
    <col min="4346" max="4346" width="13.5546875" style="2" customWidth="1"/>
    <col min="4347" max="4347" width="12.44140625" style="2" customWidth="1"/>
    <col min="4348" max="4348" width="13" style="2" customWidth="1"/>
    <col min="4349" max="4350" width="11.33203125" style="2" customWidth="1"/>
    <col min="4351" max="4351" width="13" style="2" customWidth="1"/>
    <col min="4352" max="4352" width="18.6640625" style="2" customWidth="1"/>
    <col min="4353" max="4353" width="4.6640625" style="2" customWidth="1"/>
    <col min="4354" max="4354" width="7.44140625" style="2" customWidth="1"/>
    <col min="4355" max="4355" width="7.5546875" style="2" customWidth="1"/>
    <col min="4356" max="4598" width="8.88671875" style="2"/>
    <col min="4599" max="4599" width="6.88671875" style="2" customWidth="1"/>
    <col min="4600" max="4600" width="33.33203125" style="2" customWidth="1"/>
    <col min="4601" max="4601" width="12.6640625" style="2" customWidth="1"/>
    <col min="4602" max="4602" width="13.5546875" style="2" customWidth="1"/>
    <col min="4603" max="4603" width="12.44140625" style="2" customWidth="1"/>
    <col min="4604" max="4604" width="13" style="2" customWidth="1"/>
    <col min="4605" max="4606" width="11.33203125" style="2" customWidth="1"/>
    <col min="4607" max="4607" width="13" style="2" customWidth="1"/>
    <col min="4608" max="4608" width="18.6640625" style="2" customWidth="1"/>
    <col min="4609" max="4609" width="4.6640625" style="2" customWidth="1"/>
    <col min="4610" max="4610" width="7.44140625" style="2" customWidth="1"/>
    <col min="4611" max="4611" width="7.5546875" style="2" customWidth="1"/>
    <col min="4612" max="4854" width="8.88671875" style="2"/>
    <col min="4855" max="4855" width="6.88671875" style="2" customWidth="1"/>
    <col min="4856" max="4856" width="33.33203125" style="2" customWidth="1"/>
    <col min="4857" max="4857" width="12.6640625" style="2" customWidth="1"/>
    <col min="4858" max="4858" width="13.5546875" style="2" customWidth="1"/>
    <col min="4859" max="4859" width="12.44140625" style="2" customWidth="1"/>
    <col min="4860" max="4860" width="13" style="2" customWidth="1"/>
    <col min="4861" max="4862" width="11.33203125" style="2" customWidth="1"/>
    <col min="4863" max="4863" width="13" style="2" customWidth="1"/>
    <col min="4864" max="4864" width="18.6640625" style="2" customWidth="1"/>
    <col min="4865" max="4865" width="4.6640625" style="2" customWidth="1"/>
    <col min="4866" max="4866" width="7.44140625" style="2" customWidth="1"/>
    <col min="4867" max="4867" width="7.5546875" style="2" customWidth="1"/>
    <col min="4868" max="5110" width="8.88671875" style="2"/>
    <col min="5111" max="5111" width="6.88671875" style="2" customWidth="1"/>
    <col min="5112" max="5112" width="33.33203125" style="2" customWidth="1"/>
    <col min="5113" max="5113" width="12.6640625" style="2" customWidth="1"/>
    <col min="5114" max="5114" width="13.5546875" style="2" customWidth="1"/>
    <col min="5115" max="5115" width="12.44140625" style="2" customWidth="1"/>
    <col min="5116" max="5116" width="13" style="2" customWidth="1"/>
    <col min="5117" max="5118" width="11.33203125" style="2" customWidth="1"/>
    <col min="5119" max="5119" width="13" style="2" customWidth="1"/>
    <col min="5120" max="5120" width="18.6640625" style="2" customWidth="1"/>
    <col min="5121" max="5121" width="4.6640625" style="2" customWidth="1"/>
    <col min="5122" max="5122" width="7.44140625" style="2" customWidth="1"/>
    <col min="5123" max="5123" width="7.5546875" style="2" customWidth="1"/>
    <col min="5124" max="5366" width="8.88671875" style="2"/>
    <col min="5367" max="5367" width="6.88671875" style="2" customWidth="1"/>
    <col min="5368" max="5368" width="33.33203125" style="2" customWidth="1"/>
    <col min="5369" max="5369" width="12.6640625" style="2" customWidth="1"/>
    <col min="5370" max="5370" width="13.5546875" style="2" customWidth="1"/>
    <col min="5371" max="5371" width="12.44140625" style="2" customWidth="1"/>
    <col min="5372" max="5372" width="13" style="2" customWidth="1"/>
    <col min="5373" max="5374" width="11.33203125" style="2" customWidth="1"/>
    <col min="5375" max="5375" width="13" style="2" customWidth="1"/>
    <col min="5376" max="5376" width="18.6640625" style="2" customWidth="1"/>
    <col min="5377" max="5377" width="4.6640625" style="2" customWidth="1"/>
    <col min="5378" max="5378" width="7.44140625" style="2" customWidth="1"/>
    <col min="5379" max="5379" width="7.5546875" style="2" customWidth="1"/>
    <col min="5380" max="5622" width="8.88671875" style="2"/>
    <col min="5623" max="5623" width="6.88671875" style="2" customWidth="1"/>
    <col min="5624" max="5624" width="33.33203125" style="2" customWidth="1"/>
    <col min="5625" max="5625" width="12.6640625" style="2" customWidth="1"/>
    <col min="5626" max="5626" width="13.5546875" style="2" customWidth="1"/>
    <col min="5627" max="5627" width="12.44140625" style="2" customWidth="1"/>
    <col min="5628" max="5628" width="13" style="2" customWidth="1"/>
    <col min="5629" max="5630" width="11.33203125" style="2" customWidth="1"/>
    <col min="5631" max="5631" width="13" style="2" customWidth="1"/>
    <col min="5632" max="5632" width="18.6640625" style="2" customWidth="1"/>
    <col min="5633" max="5633" width="4.6640625" style="2" customWidth="1"/>
    <col min="5634" max="5634" width="7.44140625" style="2" customWidth="1"/>
    <col min="5635" max="5635" width="7.5546875" style="2" customWidth="1"/>
    <col min="5636" max="5878" width="8.88671875" style="2"/>
    <col min="5879" max="5879" width="6.88671875" style="2" customWidth="1"/>
    <col min="5880" max="5880" width="33.33203125" style="2" customWidth="1"/>
    <col min="5881" max="5881" width="12.6640625" style="2" customWidth="1"/>
    <col min="5882" max="5882" width="13.5546875" style="2" customWidth="1"/>
    <col min="5883" max="5883" width="12.44140625" style="2" customWidth="1"/>
    <col min="5884" max="5884" width="13" style="2" customWidth="1"/>
    <col min="5885" max="5886" width="11.33203125" style="2" customWidth="1"/>
    <col min="5887" max="5887" width="13" style="2" customWidth="1"/>
    <col min="5888" max="5888" width="18.6640625" style="2" customWidth="1"/>
    <col min="5889" max="5889" width="4.6640625" style="2" customWidth="1"/>
    <col min="5890" max="5890" width="7.44140625" style="2" customWidth="1"/>
    <col min="5891" max="5891" width="7.5546875" style="2" customWidth="1"/>
    <col min="5892" max="6134" width="8.88671875" style="2"/>
    <col min="6135" max="6135" width="6.88671875" style="2" customWidth="1"/>
    <col min="6136" max="6136" width="33.33203125" style="2" customWidth="1"/>
    <col min="6137" max="6137" width="12.6640625" style="2" customWidth="1"/>
    <col min="6138" max="6138" width="13.5546875" style="2" customWidth="1"/>
    <col min="6139" max="6139" width="12.44140625" style="2" customWidth="1"/>
    <col min="6140" max="6140" width="13" style="2" customWidth="1"/>
    <col min="6141" max="6142" width="11.33203125" style="2" customWidth="1"/>
    <col min="6143" max="6143" width="13" style="2" customWidth="1"/>
    <col min="6144" max="6144" width="18.6640625" style="2" customWidth="1"/>
    <col min="6145" max="6145" width="4.6640625" style="2" customWidth="1"/>
    <col min="6146" max="6146" width="7.44140625" style="2" customWidth="1"/>
    <col min="6147" max="6147" width="7.5546875" style="2" customWidth="1"/>
    <col min="6148" max="6390" width="8.88671875" style="2"/>
    <col min="6391" max="6391" width="6.88671875" style="2" customWidth="1"/>
    <col min="6392" max="6392" width="33.33203125" style="2" customWidth="1"/>
    <col min="6393" max="6393" width="12.6640625" style="2" customWidth="1"/>
    <col min="6394" max="6394" width="13.5546875" style="2" customWidth="1"/>
    <col min="6395" max="6395" width="12.44140625" style="2" customWidth="1"/>
    <col min="6396" max="6396" width="13" style="2" customWidth="1"/>
    <col min="6397" max="6398" width="11.33203125" style="2" customWidth="1"/>
    <col min="6399" max="6399" width="13" style="2" customWidth="1"/>
    <col min="6400" max="6400" width="18.6640625" style="2" customWidth="1"/>
    <col min="6401" max="6401" width="4.6640625" style="2" customWidth="1"/>
    <col min="6402" max="6402" width="7.44140625" style="2" customWidth="1"/>
    <col min="6403" max="6403" width="7.5546875" style="2" customWidth="1"/>
    <col min="6404" max="6646" width="8.88671875" style="2"/>
    <col min="6647" max="6647" width="6.88671875" style="2" customWidth="1"/>
    <col min="6648" max="6648" width="33.33203125" style="2" customWidth="1"/>
    <col min="6649" max="6649" width="12.6640625" style="2" customWidth="1"/>
    <col min="6650" max="6650" width="13.5546875" style="2" customWidth="1"/>
    <col min="6651" max="6651" width="12.44140625" style="2" customWidth="1"/>
    <col min="6652" max="6652" width="13" style="2" customWidth="1"/>
    <col min="6653" max="6654" width="11.33203125" style="2" customWidth="1"/>
    <col min="6655" max="6655" width="13" style="2" customWidth="1"/>
    <col min="6656" max="6656" width="18.6640625" style="2" customWidth="1"/>
    <col min="6657" max="6657" width="4.6640625" style="2" customWidth="1"/>
    <col min="6658" max="6658" width="7.44140625" style="2" customWidth="1"/>
    <col min="6659" max="6659" width="7.5546875" style="2" customWidth="1"/>
    <col min="6660" max="6902" width="8.88671875" style="2"/>
    <col min="6903" max="6903" width="6.88671875" style="2" customWidth="1"/>
    <col min="6904" max="6904" width="33.33203125" style="2" customWidth="1"/>
    <col min="6905" max="6905" width="12.6640625" style="2" customWidth="1"/>
    <col min="6906" max="6906" width="13.5546875" style="2" customWidth="1"/>
    <col min="6907" max="6907" width="12.44140625" style="2" customWidth="1"/>
    <col min="6908" max="6908" width="13" style="2" customWidth="1"/>
    <col min="6909" max="6910" width="11.33203125" style="2" customWidth="1"/>
    <col min="6911" max="6911" width="13" style="2" customWidth="1"/>
    <col min="6912" max="6912" width="18.6640625" style="2" customWidth="1"/>
    <col min="6913" max="6913" width="4.6640625" style="2" customWidth="1"/>
    <col min="6914" max="6914" width="7.44140625" style="2" customWidth="1"/>
    <col min="6915" max="6915" width="7.5546875" style="2" customWidth="1"/>
    <col min="6916" max="7158" width="8.88671875" style="2"/>
    <col min="7159" max="7159" width="6.88671875" style="2" customWidth="1"/>
    <col min="7160" max="7160" width="33.33203125" style="2" customWidth="1"/>
    <col min="7161" max="7161" width="12.6640625" style="2" customWidth="1"/>
    <col min="7162" max="7162" width="13.5546875" style="2" customWidth="1"/>
    <col min="7163" max="7163" width="12.44140625" style="2" customWidth="1"/>
    <col min="7164" max="7164" width="13" style="2" customWidth="1"/>
    <col min="7165" max="7166" width="11.33203125" style="2" customWidth="1"/>
    <col min="7167" max="7167" width="13" style="2" customWidth="1"/>
    <col min="7168" max="7168" width="18.6640625" style="2" customWidth="1"/>
    <col min="7169" max="7169" width="4.6640625" style="2" customWidth="1"/>
    <col min="7170" max="7170" width="7.44140625" style="2" customWidth="1"/>
    <col min="7171" max="7171" width="7.5546875" style="2" customWidth="1"/>
    <col min="7172" max="7414" width="8.88671875" style="2"/>
    <col min="7415" max="7415" width="6.88671875" style="2" customWidth="1"/>
    <col min="7416" max="7416" width="33.33203125" style="2" customWidth="1"/>
    <col min="7417" max="7417" width="12.6640625" style="2" customWidth="1"/>
    <col min="7418" max="7418" width="13.5546875" style="2" customWidth="1"/>
    <col min="7419" max="7419" width="12.44140625" style="2" customWidth="1"/>
    <col min="7420" max="7420" width="13" style="2" customWidth="1"/>
    <col min="7421" max="7422" width="11.33203125" style="2" customWidth="1"/>
    <col min="7423" max="7423" width="13" style="2" customWidth="1"/>
    <col min="7424" max="7424" width="18.6640625" style="2" customWidth="1"/>
    <col min="7425" max="7425" width="4.6640625" style="2" customWidth="1"/>
    <col min="7426" max="7426" width="7.44140625" style="2" customWidth="1"/>
    <col min="7427" max="7427" width="7.5546875" style="2" customWidth="1"/>
    <col min="7428" max="7670" width="8.88671875" style="2"/>
    <col min="7671" max="7671" width="6.88671875" style="2" customWidth="1"/>
    <col min="7672" max="7672" width="33.33203125" style="2" customWidth="1"/>
    <col min="7673" max="7673" width="12.6640625" style="2" customWidth="1"/>
    <col min="7674" max="7674" width="13.5546875" style="2" customWidth="1"/>
    <col min="7675" max="7675" width="12.44140625" style="2" customWidth="1"/>
    <col min="7676" max="7676" width="13" style="2" customWidth="1"/>
    <col min="7677" max="7678" width="11.33203125" style="2" customWidth="1"/>
    <col min="7679" max="7679" width="13" style="2" customWidth="1"/>
    <col min="7680" max="7680" width="18.6640625" style="2" customWidth="1"/>
    <col min="7681" max="7681" width="4.6640625" style="2" customWidth="1"/>
    <col min="7682" max="7682" width="7.44140625" style="2" customWidth="1"/>
    <col min="7683" max="7683" width="7.5546875" style="2" customWidth="1"/>
    <col min="7684" max="7926" width="8.88671875" style="2"/>
    <col min="7927" max="7927" width="6.88671875" style="2" customWidth="1"/>
    <col min="7928" max="7928" width="33.33203125" style="2" customWidth="1"/>
    <col min="7929" max="7929" width="12.6640625" style="2" customWidth="1"/>
    <col min="7930" max="7930" width="13.5546875" style="2" customWidth="1"/>
    <col min="7931" max="7931" width="12.44140625" style="2" customWidth="1"/>
    <col min="7932" max="7932" width="13" style="2" customWidth="1"/>
    <col min="7933" max="7934" width="11.33203125" style="2" customWidth="1"/>
    <col min="7935" max="7935" width="13" style="2" customWidth="1"/>
    <col min="7936" max="7936" width="18.6640625" style="2" customWidth="1"/>
    <col min="7937" max="7937" width="4.6640625" style="2" customWidth="1"/>
    <col min="7938" max="7938" width="7.44140625" style="2" customWidth="1"/>
    <col min="7939" max="7939" width="7.5546875" style="2" customWidth="1"/>
    <col min="7940" max="8182" width="8.88671875" style="2"/>
    <col min="8183" max="8183" width="6.88671875" style="2" customWidth="1"/>
    <col min="8184" max="8184" width="33.33203125" style="2" customWidth="1"/>
    <col min="8185" max="8185" width="12.6640625" style="2" customWidth="1"/>
    <col min="8186" max="8186" width="13.5546875" style="2" customWidth="1"/>
    <col min="8187" max="8187" width="12.44140625" style="2" customWidth="1"/>
    <col min="8188" max="8188" width="13" style="2" customWidth="1"/>
    <col min="8189" max="8190" width="11.33203125" style="2" customWidth="1"/>
    <col min="8191" max="8191" width="13" style="2" customWidth="1"/>
    <col min="8192" max="8192" width="18.6640625" style="2" customWidth="1"/>
    <col min="8193" max="8193" width="4.6640625" style="2" customWidth="1"/>
    <col min="8194" max="8194" width="7.44140625" style="2" customWidth="1"/>
    <col min="8195" max="8195" width="7.5546875" style="2" customWidth="1"/>
    <col min="8196" max="8438" width="8.88671875" style="2"/>
    <col min="8439" max="8439" width="6.88671875" style="2" customWidth="1"/>
    <col min="8440" max="8440" width="33.33203125" style="2" customWidth="1"/>
    <col min="8441" max="8441" width="12.6640625" style="2" customWidth="1"/>
    <col min="8442" max="8442" width="13.5546875" style="2" customWidth="1"/>
    <col min="8443" max="8443" width="12.44140625" style="2" customWidth="1"/>
    <col min="8444" max="8444" width="13" style="2" customWidth="1"/>
    <col min="8445" max="8446" width="11.33203125" style="2" customWidth="1"/>
    <col min="8447" max="8447" width="13" style="2" customWidth="1"/>
    <col min="8448" max="8448" width="18.6640625" style="2" customWidth="1"/>
    <col min="8449" max="8449" width="4.6640625" style="2" customWidth="1"/>
    <col min="8450" max="8450" width="7.44140625" style="2" customWidth="1"/>
    <col min="8451" max="8451" width="7.5546875" style="2" customWidth="1"/>
    <col min="8452" max="8694" width="8.88671875" style="2"/>
    <col min="8695" max="8695" width="6.88671875" style="2" customWidth="1"/>
    <col min="8696" max="8696" width="33.33203125" style="2" customWidth="1"/>
    <col min="8697" max="8697" width="12.6640625" style="2" customWidth="1"/>
    <col min="8698" max="8698" width="13.5546875" style="2" customWidth="1"/>
    <col min="8699" max="8699" width="12.44140625" style="2" customWidth="1"/>
    <col min="8700" max="8700" width="13" style="2" customWidth="1"/>
    <col min="8701" max="8702" width="11.33203125" style="2" customWidth="1"/>
    <col min="8703" max="8703" width="13" style="2" customWidth="1"/>
    <col min="8704" max="8704" width="18.6640625" style="2" customWidth="1"/>
    <col min="8705" max="8705" width="4.6640625" style="2" customWidth="1"/>
    <col min="8706" max="8706" width="7.44140625" style="2" customWidth="1"/>
    <col min="8707" max="8707" width="7.5546875" style="2" customWidth="1"/>
    <col min="8708" max="8950" width="8.88671875" style="2"/>
    <col min="8951" max="8951" width="6.88671875" style="2" customWidth="1"/>
    <col min="8952" max="8952" width="33.33203125" style="2" customWidth="1"/>
    <col min="8953" max="8953" width="12.6640625" style="2" customWidth="1"/>
    <col min="8954" max="8954" width="13.5546875" style="2" customWidth="1"/>
    <col min="8955" max="8955" width="12.44140625" style="2" customWidth="1"/>
    <col min="8956" max="8956" width="13" style="2" customWidth="1"/>
    <col min="8957" max="8958" width="11.33203125" style="2" customWidth="1"/>
    <col min="8959" max="8959" width="13" style="2" customWidth="1"/>
    <col min="8960" max="8960" width="18.6640625" style="2" customWidth="1"/>
    <col min="8961" max="8961" width="4.6640625" style="2" customWidth="1"/>
    <col min="8962" max="8962" width="7.44140625" style="2" customWidth="1"/>
    <col min="8963" max="8963" width="7.5546875" style="2" customWidth="1"/>
    <col min="8964" max="9206" width="8.88671875" style="2"/>
    <col min="9207" max="9207" width="6.88671875" style="2" customWidth="1"/>
    <col min="9208" max="9208" width="33.33203125" style="2" customWidth="1"/>
    <col min="9209" max="9209" width="12.6640625" style="2" customWidth="1"/>
    <col min="9210" max="9210" width="13.5546875" style="2" customWidth="1"/>
    <col min="9211" max="9211" width="12.44140625" style="2" customWidth="1"/>
    <col min="9212" max="9212" width="13" style="2" customWidth="1"/>
    <col min="9213" max="9214" width="11.33203125" style="2" customWidth="1"/>
    <col min="9215" max="9215" width="13" style="2" customWidth="1"/>
    <col min="9216" max="9216" width="18.6640625" style="2" customWidth="1"/>
    <col min="9217" max="9217" width="4.6640625" style="2" customWidth="1"/>
    <col min="9218" max="9218" width="7.44140625" style="2" customWidth="1"/>
    <col min="9219" max="9219" width="7.5546875" style="2" customWidth="1"/>
    <col min="9220" max="9462" width="8.88671875" style="2"/>
    <col min="9463" max="9463" width="6.88671875" style="2" customWidth="1"/>
    <col min="9464" max="9464" width="33.33203125" style="2" customWidth="1"/>
    <col min="9465" max="9465" width="12.6640625" style="2" customWidth="1"/>
    <col min="9466" max="9466" width="13.5546875" style="2" customWidth="1"/>
    <col min="9467" max="9467" width="12.44140625" style="2" customWidth="1"/>
    <col min="9468" max="9468" width="13" style="2" customWidth="1"/>
    <col min="9469" max="9470" width="11.33203125" style="2" customWidth="1"/>
    <col min="9471" max="9471" width="13" style="2" customWidth="1"/>
    <col min="9472" max="9472" width="18.6640625" style="2" customWidth="1"/>
    <col min="9473" max="9473" width="4.6640625" style="2" customWidth="1"/>
    <col min="9474" max="9474" width="7.44140625" style="2" customWidth="1"/>
    <col min="9475" max="9475" width="7.5546875" style="2" customWidth="1"/>
    <col min="9476" max="9718" width="8.88671875" style="2"/>
    <col min="9719" max="9719" width="6.88671875" style="2" customWidth="1"/>
    <col min="9720" max="9720" width="33.33203125" style="2" customWidth="1"/>
    <col min="9721" max="9721" width="12.6640625" style="2" customWidth="1"/>
    <col min="9722" max="9722" width="13.5546875" style="2" customWidth="1"/>
    <col min="9723" max="9723" width="12.44140625" style="2" customWidth="1"/>
    <col min="9724" max="9724" width="13" style="2" customWidth="1"/>
    <col min="9725" max="9726" width="11.33203125" style="2" customWidth="1"/>
    <col min="9727" max="9727" width="13" style="2" customWidth="1"/>
    <col min="9728" max="9728" width="18.6640625" style="2" customWidth="1"/>
    <col min="9729" max="9729" width="4.6640625" style="2" customWidth="1"/>
    <col min="9730" max="9730" width="7.44140625" style="2" customWidth="1"/>
    <col min="9731" max="9731" width="7.5546875" style="2" customWidth="1"/>
    <col min="9732" max="9974" width="8.88671875" style="2"/>
    <col min="9975" max="9975" width="6.88671875" style="2" customWidth="1"/>
    <col min="9976" max="9976" width="33.33203125" style="2" customWidth="1"/>
    <col min="9977" max="9977" width="12.6640625" style="2" customWidth="1"/>
    <col min="9978" max="9978" width="13.5546875" style="2" customWidth="1"/>
    <col min="9979" max="9979" width="12.44140625" style="2" customWidth="1"/>
    <col min="9980" max="9980" width="13" style="2" customWidth="1"/>
    <col min="9981" max="9982" width="11.33203125" style="2" customWidth="1"/>
    <col min="9983" max="9983" width="13" style="2" customWidth="1"/>
    <col min="9984" max="9984" width="18.6640625" style="2" customWidth="1"/>
    <col min="9985" max="9985" width="4.6640625" style="2" customWidth="1"/>
    <col min="9986" max="9986" width="7.44140625" style="2" customWidth="1"/>
    <col min="9987" max="9987" width="7.5546875" style="2" customWidth="1"/>
    <col min="9988" max="10230" width="8.88671875" style="2"/>
    <col min="10231" max="10231" width="6.88671875" style="2" customWidth="1"/>
    <col min="10232" max="10232" width="33.33203125" style="2" customWidth="1"/>
    <col min="10233" max="10233" width="12.6640625" style="2" customWidth="1"/>
    <col min="10234" max="10234" width="13.5546875" style="2" customWidth="1"/>
    <col min="10235" max="10235" width="12.44140625" style="2" customWidth="1"/>
    <col min="10236" max="10236" width="13" style="2" customWidth="1"/>
    <col min="10237" max="10238" width="11.33203125" style="2" customWidth="1"/>
    <col min="10239" max="10239" width="13" style="2" customWidth="1"/>
    <col min="10240" max="10240" width="18.6640625" style="2" customWidth="1"/>
    <col min="10241" max="10241" width="4.6640625" style="2" customWidth="1"/>
    <col min="10242" max="10242" width="7.44140625" style="2" customWidth="1"/>
    <col min="10243" max="10243" width="7.5546875" style="2" customWidth="1"/>
    <col min="10244" max="10486" width="8.88671875" style="2"/>
    <col min="10487" max="10487" width="6.88671875" style="2" customWidth="1"/>
    <col min="10488" max="10488" width="33.33203125" style="2" customWidth="1"/>
    <col min="10489" max="10489" width="12.6640625" style="2" customWidth="1"/>
    <col min="10490" max="10490" width="13.5546875" style="2" customWidth="1"/>
    <col min="10491" max="10491" width="12.44140625" style="2" customWidth="1"/>
    <col min="10492" max="10492" width="13" style="2" customWidth="1"/>
    <col min="10493" max="10494" width="11.33203125" style="2" customWidth="1"/>
    <col min="10495" max="10495" width="13" style="2" customWidth="1"/>
    <col min="10496" max="10496" width="18.6640625" style="2" customWidth="1"/>
    <col min="10497" max="10497" width="4.6640625" style="2" customWidth="1"/>
    <col min="10498" max="10498" width="7.44140625" style="2" customWidth="1"/>
    <col min="10499" max="10499" width="7.5546875" style="2" customWidth="1"/>
    <col min="10500" max="10742" width="8.88671875" style="2"/>
    <col min="10743" max="10743" width="6.88671875" style="2" customWidth="1"/>
    <col min="10744" max="10744" width="33.33203125" style="2" customWidth="1"/>
    <col min="10745" max="10745" width="12.6640625" style="2" customWidth="1"/>
    <col min="10746" max="10746" width="13.5546875" style="2" customWidth="1"/>
    <col min="10747" max="10747" width="12.44140625" style="2" customWidth="1"/>
    <col min="10748" max="10748" width="13" style="2" customWidth="1"/>
    <col min="10749" max="10750" width="11.33203125" style="2" customWidth="1"/>
    <col min="10751" max="10751" width="13" style="2" customWidth="1"/>
    <col min="10752" max="10752" width="18.6640625" style="2" customWidth="1"/>
    <col min="10753" max="10753" width="4.6640625" style="2" customWidth="1"/>
    <col min="10754" max="10754" width="7.44140625" style="2" customWidth="1"/>
    <col min="10755" max="10755" width="7.5546875" style="2" customWidth="1"/>
    <col min="10756" max="10998" width="8.88671875" style="2"/>
    <col min="10999" max="10999" width="6.88671875" style="2" customWidth="1"/>
    <col min="11000" max="11000" width="33.33203125" style="2" customWidth="1"/>
    <col min="11001" max="11001" width="12.6640625" style="2" customWidth="1"/>
    <col min="11002" max="11002" width="13.5546875" style="2" customWidth="1"/>
    <col min="11003" max="11003" width="12.44140625" style="2" customWidth="1"/>
    <col min="11004" max="11004" width="13" style="2" customWidth="1"/>
    <col min="11005" max="11006" width="11.33203125" style="2" customWidth="1"/>
    <col min="11007" max="11007" width="13" style="2" customWidth="1"/>
    <col min="11008" max="11008" width="18.6640625" style="2" customWidth="1"/>
    <col min="11009" max="11009" width="4.6640625" style="2" customWidth="1"/>
    <col min="11010" max="11010" width="7.44140625" style="2" customWidth="1"/>
    <col min="11011" max="11011" width="7.5546875" style="2" customWidth="1"/>
    <col min="11012" max="11254" width="8.88671875" style="2"/>
    <col min="11255" max="11255" width="6.88671875" style="2" customWidth="1"/>
    <col min="11256" max="11256" width="33.33203125" style="2" customWidth="1"/>
    <col min="11257" max="11257" width="12.6640625" style="2" customWidth="1"/>
    <col min="11258" max="11258" width="13.5546875" style="2" customWidth="1"/>
    <col min="11259" max="11259" width="12.44140625" style="2" customWidth="1"/>
    <col min="11260" max="11260" width="13" style="2" customWidth="1"/>
    <col min="11261" max="11262" width="11.33203125" style="2" customWidth="1"/>
    <col min="11263" max="11263" width="13" style="2" customWidth="1"/>
    <col min="11264" max="11264" width="18.6640625" style="2" customWidth="1"/>
    <col min="11265" max="11265" width="4.6640625" style="2" customWidth="1"/>
    <col min="11266" max="11266" width="7.44140625" style="2" customWidth="1"/>
    <col min="11267" max="11267" width="7.5546875" style="2" customWidth="1"/>
    <col min="11268" max="11510" width="8.88671875" style="2"/>
    <col min="11511" max="11511" width="6.88671875" style="2" customWidth="1"/>
    <col min="11512" max="11512" width="33.33203125" style="2" customWidth="1"/>
    <col min="11513" max="11513" width="12.6640625" style="2" customWidth="1"/>
    <col min="11514" max="11514" width="13.5546875" style="2" customWidth="1"/>
    <col min="11515" max="11515" width="12.44140625" style="2" customWidth="1"/>
    <col min="11516" max="11516" width="13" style="2" customWidth="1"/>
    <col min="11517" max="11518" width="11.33203125" style="2" customWidth="1"/>
    <col min="11519" max="11519" width="13" style="2" customWidth="1"/>
    <col min="11520" max="11520" width="18.6640625" style="2" customWidth="1"/>
    <col min="11521" max="11521" width="4.6640625" style="2" customWidth="1"/>
    <col min="11522" max="11522" width="7.44140625" style="2" customWidth="1"/>
    <col min="11523" max="11523" width="7.5546875" style="2" customWidth="1"/>
    <col min="11524" max="11766" width="8.88671875" style="2"/>
    <col min="11767" max="11767" width="6.88671875" style="2" customWidth="1"/>
    <col min="11768" max="11768" width="33.33203125" style="2" customWidth="1"/>
    <col min="11769" max="11769" width="12.6640625" style="2" customWidth="1"/>
    <col min="11770" max="11770" width="13.5546875" style="2" customWidth="1"/>
    <col min="11771" max="11771" width="12.44140625" style="2" customWidth="1"/>
    <col min="11772" max="11772" width="13" style="2" customWidth="1"/>
    <col min="11773" max="11774" width="11.33203125" style="2" customWidth="1"/>
    <col min="11775" max="11775" width="13" style="2" customWidth="1"/>
    <col min="11776" max="11776" width="18.6640625" style="2" customWidth="1"/>
    <col min="11777" max="11777" width="4.6640625" style="2" customWidth="1"/>
    <col min="11778" max="11778" width="7.44140625" style="2" customWidth="1"/>
    <col min="11779" max="11779" width="7.5546875" style="2" customWidth="1"/>
    <col min="11780" max="12022" width="8.88671875" style="2"/>
    <col min="12023" max="12023" width="6.88671875" style="2" customWidth="1"/>
    <col min="12024" max="12024" width="33.33203125" style="2" customWidth="1"/>
    <col min="12025" max="12025" width="12.6640625" style="2" customWidth="1"/>
    <col min="12026" max="12026" width="13.5546875" style="2" customWidth="1"/>
    <col min="12027" max="12027" width="12.44140625" style="2" customWidth="1"/>
    <col min="12028" max="12028" width="13" style="2" customWidth="1"/>
    <col min="12029" max="12030" width="11.33203125" style="2" customWidth="1"/>
    <col min="12031" max="12031" width="13" style="2" customWidth="1"/>
    <col min="12032" max="12032" width="18.6640625" style="2" customWidth="1"/>
    <col min="12033" max="12033" width="4.6640625" style="2" customWidth="1"/>
    <col min="12034" max="12034" width="7.44140625" style="2" customWidth="1"/>
    <col min="12035" max="12035" width="7.5546875" style="2" customWidth="1"/>
    <col min="12036" max="12278" width="8.88671875" style="2"/>
    <col min="12279" max="12279" width="6.88671875" style="2" customWidth="1"/>
    <col min="12280" max="12280" width="33.33203125" style="2" customWidth="1"/>
    <col min="12281" max="12281" width="12.6640625" style="2" customWidth="1"/>
    <col min="12282" max="12282" width="13.5546875" style="2" customWidth="1"/>
    <col min="12283" max="12283" width="12.44140625" style="2" customWidth="1"/>
    <col min="12284" max="12284" width="13" style="2" customWidth="1"/>
    <col min="12285" max="12286" width="11.33203125" style="2" customWidth="1"/>
    <col min="12287" max="12287" width="13" style="2" customWidth="1"/>
    <col min="12288" max="12288" width="18.6640625" style="2" customWidth="1"/>
    <col min="12289" max="12289" width="4.6640625" style="2" customWidth="1"/>
    <col min="12290" max="12290" width="7.44140625" style="2" customWidth="1"/>
    <col min="12291" max="12291" width="7.5546875" style="2" customWidth="1"/>
    <col min="12292" max="12534" width="8.88671875" style="2"/>
    <col min="12535" max="12535" width="6.88671875" style="2" customWidth="1"/>
    <col min="12536" max="12536" width="33.33203125" style="2" customWidth="1"/>
    <col min="12537" max="12537" width="12.6640625" style="2" customWidth="1"/>
    <col min="12538" max="12538" width="13.5546875" style="2" customWidth="1"/>
    <col min="12539" max="12539" width="12.44140625" style="2" customWidth="1"/>
    <col min="12540" max="12540" width="13" style="2" customWidth="1"/>
    <col min="12541" max="12542" width="11.33203125" style="2" customWidth="1"/>
    <col min="12543" max="12543" width="13" style="2" customWidth="1"/>
    <col min="12544" max="12544" width="18.6640625" style="2" customWidth="1"/>
    <col min="12545" max="12545" width="4.6640625" style="2" customWidth="1"/>
    <col min="12546" max="12546" width="7.44140625" style="2" customWidth="1"/>
    <col min="12547" max="12547" width="7.5546875" style="2" customWidth="1"/>
    <col min="12548" max="12790" width="8.88671875" style="2"/>
    <col min="12791" max="12791" width="6.88671875" style="2" customWidth="1"/>
    <col min="12792" max="12792" width="33.33203125" style="2" customWidth="1"/>
    <col min="12793" max="12793" width="12.6640625" style="2" customWidth="1"/>
    <col min="12794" max="12794" width="13.5546875" style="2" customWidth="1"/>
    <col min="12795" max="12795" width="12.44140625" style="2" customWidth="1"/>
    <col min="12796" max="12796" width="13" style="2" customWidth="1"/>
    <col min="12797" max="12798" width="11.33203125" style="2" customWidth="1"/>
    <col min="12799" max="12799" width="13" style="2" customWidth="1"/>
    <col min="12800" max="12800" width="18.6640625" style="2" customWidth="1"/>
    <col min="12801" max="12801" width="4.6640625" style="2" customWidth="1"/>
    <col min="12802" max="12802" width="7.44140625" style="2" customWidth="1"/>
    <col min="12803" max="12803" width="7.5546875" style="2" customWidth="1"/>
    <col min="12804" max="13046" width="8.88671875" style="2"/>
    <col min="13047" max="13047" width="6.88671875" style="2" customWidth="1"/>
    <col min="13048" max="13048" width="33.33203125" style="2" customWidth="1"/>
    <col min="13049" max="13049" width="12.6640625" style="2" customWidth="1"/>
    <col min="13050" max="13050" width="13.5546875" style="2" customWidth="1"/>
    <col min="13051" max="13051" width="12.44140625" style="2" customWidth="1"/>
    <col min="13052" max="13052" width="13" style="2" customWidth="1"/>
    <col min="13053" max="13054" width="11.33203125" style="2" customWidth="1"/>
    <col min="13055" max="13055" width="13" style="2" customWidth="1"/>
    <col min="13056" max="13056" width="18.6640625" style="2" customWidth="1"/>
    <col min="13057" max="13057" width="4.6640625" style="2" customWidth="1"/>
    <col min="13058" max="13058" width="7.44140625" style="2" customWidth="1"/>
    <col min="13059" max="13059" width="7.5546875" style="2" customWidth="1"/>
    <col min="13060" max="13302" width="8.88671875" style="2"/>
    <col min="13303" max="13303" width="6.88671875" style="2" customWidth="1"/>
    <col min="13304" max="13304" width="33.33203125" style="2" customWidth="1"/>
    <col min="13305" max="13305" width="12.6640625" style="2" customWidth="1"/>
    <col min="13306" max="13306" width="13.5546875" style="2" customWidth="1"/>
    <col min="13307" max="13307" width="12.44140625" style="2" customWidth="1"/>
    <col min="13308" max="13308" width="13" style="2" customWidth="1"/>
    <col min="13309" max="13310" width="11.33203125" style="2" customWidth="1"/>
    <col min="13311" max="13311" width="13" style="2" customWidth="1"/>
    <col min="13312" max="13312" width="18.6640625" style="2" customWidth="1"/>
    <col min="13313" max="13313" width="4.6640625" style="2" customWidth="1"/>
    <col min="13314" max="13314" width="7.44140625" style="2" customWidth="1"/>
    <col min="13315" max="13315" width="7.5546875" style="2" customWidth="1"/>
    <col min="13316" max="13558" width="8.88671875" style="2"/>
    <col min="13559" max="13559" width="6.88671875" style="2" customWidth="1"/>
    <col min="13560" max="13560" width="33.33203125" style="2" customWidth="1"/>
    <col min="13561" max="13561" width="12.6640625" style="2" customWidth="1"/>
    <col min="13562" max="13562" width="13.5546875" style="2" customWidth="1"/>
    <col min="13563" max="13563" width="12.44140625" style="2" customWidth="1"/>
    <col min="13564" max="13564" width="13" style="2" customWidth="1"/>
    <col min="13565" max="13566" width="11.33203125" style="2" customWidth="1"/>
    <col min="13567" max="13567" width="13" style="2" customWidth="1"/>
    <col min="13568" max="13568" width="18.6640625" style="2" customWidth="1"/>
    <col min="13569" max="13569" width="4.6640625" style="2" customWidth="1"/>
    <col min="13570" max="13570" width="7.44140625" style="2" customWidth="1"/>
    <col min="13571" max="13571" width="7.5546875" style="2" customWidth="1"/>
    <col min="13572" max="13814" width="8.88671875" style="2"/>
    <col min="13815" max="13815" width="6.88671875" style="2" customWidth="1"/>
    <col min="13816" max="13816" width="33.33203125" style="2" customWidth="1"/>
    <col min="13817" max="13817" width="12.6640625" style="2" customWidth="1"/>
    <col min="13818" max="13818" width="13.5546875" style="2" customWidth="1"/>
    <col min="13819" max="13819" width="12.44140625" style="2" customWidth="1"/>
    <col min="13820" max="13820" width="13" style="2" customWidth="1"/>
    <col min="13821" max="13822" width="11.33203125" style="2" customWidth="1"/>
    <col min="13823" max="13823" width="13" style="2" customWidth="1"/>
    <col min="13824" max="13824" width="18.6640625" style="2" customWidth="1"/>
    <col min="13825" max="13825" width="4.6640625" style="2" customWidth="1"/>
    <col min="13826" max="13826" width="7.44140625" style="2" customWidth="1"/>
    <col min="13827" max="13827" width="7.5546875" style="2" customWidth="1"/>
    <col min="13828" max="14070" width="8.88671875" style="2"/>
    <col min="14071" max="14071" width="6.88671875" style="2" customWidth="1"/>
    <col min="14072" max="14072" width="33.33203125" style="2" customWidth="1"/>
    <col min="14073" max="14073" width="12.6640625" style="2" customWidth="1"/>
    <col min="14074" max="14074" width="13.5546875" style="2" customWidth="1"/>
    <col min="14075" max="14075" width="12.44140625" style="2" customWidth="1"/>
    <col min="14076" max="14076" width="13" style="2" customWidth="1"/>
    <col min="14077" max="14078" width="11.33203125" style="2" customWidth="1"/>
    <col min="14079" max="14079" width="13" style="2" customWidth="1"/>
    <col min="14080" max="14080" width="18.6640625" style="2" customWidth="1"/>
    <col min="14081" max="14081" width="4.6640625" style="2" customWidth="1"/>
    <col min="14082" max="14082" width="7.44140625" style="2" customWidth="1"/>
    <col min="14083" max="14083" width="7.5546875" style="2" customWidth="1"/>
    <col min="14084" max="14326" width="8.88671875" style="2"/>
    <col min="14327" max="14327" width="6.88671875" style="2" customWidth="1"/>
    <col min="14328" max="14328" width="33.33203125" style="2" customWidth="1"/>
    <col min="14329" max="14329" width="12.6640625" style="2" customWidth="1"/>
    <col min="14330" max="14330" width="13.5546875" style="2" customWidth="1"/>
    <col min="14331" max="14331" width="12.44140625" style="2" customWidth="1"/>
    <col min="14332" max="14332" width="13" style="2" customWidth="1"/>
    <col min="14333" max="14334" width="11.33203125" style="2" customWidth="1"/>
    <col min="14335" max="14335" width="13" style="2" customWidth="1"/>
    <col min="14336" max="14336" width="18.6640625" style="2" customWidth="1"/>
    <col min="14337" max="14337" width="4.6640625" style="2" customWidth="1"/>
    <col min="14338" max="14338" width="7.44140625" style="2" customWidth="1"/>
    <col min="14339" max="14339" width="7.5546875" style="2" customWidth="1"/>
    <col min="14340" max="14582" width="8.88671875" style="2"/>
    <col min="14583" max="14583" width="6.88671875" style="2" customWidth="1"/>
    <col min="14584" max="14584" width="33.33203125" style="2" customWidth="1"/>
    <col min="14585" max="14585" width="12.6640625" style="2" customWidth="1"/>
    <col min="14586" max="14586" width="13.5546875" style="2" customWidth="1"/>
    <col min="14587" max="14587" width="12.44140625" style="2" customWidth="1"/>
    <col min="14588" max="14588" width="13" style="2" customWidth="1"/>
    <col min="14589" max="14590" width="11.33203125" style="2" customWidth="1"/>
    <col min="14591" max="14591" width="13" style="2" customWidth="1"/>
    <col min="14592" max="14592" width="18.6640625" style="2" customWidth="1"/>
    <col min="14593" max="14593" width="4.6640625" style="2" customWidth="1"/>
    <col min="14594" max="14594" width="7.44140625" style="2" customWidth="1"/>
    <col min="14595" max="14595" width="7.5546875" style="2" customWidth="1"/>
    <col min="14596" max="14838" width="8.88671875" style="2"/>
    <col min="14839" max="14839" width="6.88671875" style="2" customWidth="1"/>
    <col min="14840" max="14840" width="33.33203125" style="2" customWidth="1"/>
    <col min="14841" max="14841" width="12.6640625" style="2" customWidth="1"/>
    <col min="14842" max="14842" width="13.5546875" style="2" customWidth="1"/>
    <col min="14843" max="14843" width="12.44140625" style="2" customWidth="1"/>
    <col min="14844" max="14844" width="13" style="2" customWidth="1"/>
    <col min="14845" max="14846" width="11.33203125" style="2" customWidth="1"/>
    <col min="14847" max="14847" width="13" style="2" customWidth="1"/>
    <col min="14848" max="14848" width="18.6640625" style="2" customWidth="1"/>
    <col min="14849" max="14849" width="4.6640625" style="2" customWidth="1"/>
    <col min="14850" max="14850" width="7.44140625" style="2" customWidth="1"/>
    <col min="14851" max="14851" width="7.5546875" style="2" customWidth="1"/>
    <col min="14852" max="15094" width="8.88671875" style="2"/>
    <col min="15095" max="15095" width="6.88671875" style="2" customWidth="1"/>
    <col min="15096" max="15096" width="33.33203125" style="2" customWidth="1"/>
    <col min="15097" max="15097" width="12.6640625" style="2" customWidth="1"/>
    <col min="15098" max="15098" width="13.5546875" style="2" customWidth="1"/>
    <col min="15099" max="15099" width="12.44140625" style="2" customWidth="1"/>
    <col min="15100" max="15100" width="13" style="2" customWidth="1"/>
    <col min="15101" max="15102" width="11.33203125" style="2" customWidth="1"/>
    <col min="15103" max="15103" width="13" style="2" customWidth="1"/>
    <col min="15104" max="15104" width="18.6640625" style="2" customWidth="1"/>
    <col min="15105" max="15105" width="4.6640625" style="2" customWidth="1"/>
    <col min="15106" max="15106" width="7.44140625" style="2" customWidth="1"/>
    <col min="15107" max="15107" width="7.5546875" style="2" customWidth="1"/>
    <col min="15108" max="15350" width="8.88671875" style="2"/>
    <col min="15351" max="15351" width="6.88671875" style="2" customWidth="1"/>
    <col min="15352" max="15352" width="33.33203125" style="2" customWidth="1"/>
    <col min="15353" max="15353" width="12.6640625" style="2" customWidth="1"/>
    <col min="15354" max="15354" width="13.5546875" style="2" customWidth="1"/>
    <col min="15355" max="15355" width="12.44140625" style="2" customWidth="1"/>
    <col min="15356" max="15356" width="13" style="2" customWidth="1"/>
    <col min="15357" max="15358" width="11.33203125" style="2" customWidth="1"/>
    <col min="15359" max="15359" width="13" style="2" customWidth="1"/>
    <col min="15360" max="15360" width="18.6640625" style="2" customWidth="1"/>
    <col min="15361" max="15361" width="4.6640625" style="2" customWidth="1"/>
    <col min="15362" max="15362" width="7.44140625" style="2" customWidth="1"/>
    <col min="15363" max="15363" width="7.5546875" style="2" customWidth="1"/>
    <col min="15364" max="15606" width="8.88671875" style="2"/>
    <col min="15607" max="15607" width="6.88671875" style="2" customWidth="1"/>
    <col min="15608" max="15608" width="33.33203125" style="2" customWidth="1"/>
    <col min="15609" max="15609" width="12.6640625" style="2" customWidth="1"/>
    <col min="15610" max="15610" width="13.5546875" style="2" customWidth="1"/>
    <col min="15611" max="15611" width="12.44140625" style="2" customWidth="1"/>
    <col min="15612" max="15612" width="13" style="2" customWidth="1"/>
    <col min="15613" max="15614" width="11.33203125" style="2" customWidth="1"/>
    <col min="15615" max="15615" width="13" style="2" customWidth="1"/>
    <col min="15616" max="15616" width="18.6640625" style="2" customWidth="1"/>
    <col min="15617" max="15617" width="4.6640625" style="2" customWidth="1"/>
    <col min="15618" max="15618" width="7.44140625" style="2" customWidth="1"/>
    <col min="15619" max="15619" width="7.5546875" style="2" customWidth="1"/>
    <col min="15620" max="15862" width="8.88671875" style="2"/>
    <col min="15863" max="15863" width="6.88671875" style="2" customWidth="1"/>
    <col min="15864" max="15864" width="33.33203125" style="2" customWidth="1"/>
    <col min="15865" max="15865" width="12.6640625" style="2" customWidth="1"/>
    <col min="15866" max="15866" width="13.5546875" style="2" customWidth="1"/>
    <col min="15867" max="15867" width="12.44140625" style="2" customWidth="1"/>
    <col min="15868" max="15868" width="13" style="2" customWidth="1"/>
    <col min="15869" max="15870" width="11.33203125" style="2" customWidth="1"/>
    <col min="15871" max="15871" width="13" style="2" customWidth="1"/>
    <col min="15872" max="15872" width="18.6640625" style="2" customWidth="1"/>
    <col min="15873" max="15873" width="4.6640625" style="2" customWidth="1"/>
    <col min="15874" max="15874" width="7.44140625" style="2" customWidth="1"/>
    <col min="15875" max="15875" width="7.5546875" style="2" customWidth="1"/>
    <col min="15876" max="16118" width="8.88671875" style="2"/>
    <col min="16119" max="16119" width="6.88671875" style="2" customWidth="1"/>
    <col min="16120" max="16120" width="33.33203125" style="2" customWidth="1"/>
    <col min="16121" max="16121" width="12.6640625" style="2" customWidth="1"/>
    <col min="16122" max="16122" width="13.5546875" style="2" customWidth="1"/>
    <col min="16123" max="16123" width="12.44140625" style="2" customWidth="1"/>
    <col min="16124" max="16124" width="13" style="2" customWidth="1"/>
    <col min="16125" max="16126" width="11.33203125" style="2" customWidth="1"/>
    <col min="16127" max="16127" width="13" style="2" customWidth="1"/>
    <col min="16128" max="16128" width="18.6640625" style="2" customWidth="1"/>
    <col min="16129" max="16129" width="4.6640625" style="2" customWidth="1"/>
    <col min="16130" max="16130" width="7.44140625" style="2" customWidth="1"/>
    <col min="16131" max="16131" width="7.5546875" style="2" customWidth="1"/>
    <col min="16132" max="16384" width="8.88671875" style="2"/>
  </cols>
  <sheetData>
    <row r="1" spans="1:11" x14ac:dyDescent="0.3">
      <c r="F1" s="13"/>
      <c r="G1" s="13"/>
      <c r="I1" s="63" t="s">
        <v>238</v>
      </c>
    </row>
    <row r="2" spans="1:11" ht="27" x14ac:dyDescent="0.3">
      <c r="F2" s="12"/>
      <c r="G2" s="12"/>
      <c r="I2" s="64" t="s">
        <v>239</v>
      </c>
    </row>
    <row r="3" spans="1:11" x14ac:dyDescent="0.3">
      <c r="F3" s="12"/>
      <c r="G3" s="12"/>
      <c r="I3" s="63" t="s">
        <v>323</v>
      </c>
    </row>
    <row r="4" spans="1:11" ht="36" customHeight="1" x14ac:dyDescent="0.3">
      <c r="A4" s="112" t="s">
        <v>0</v>
      </c>
      <c r="B4" s="113"/>
      <c r="C4" s="113"/>
      <c r="D4" s="113"/>
      <c r="E4" s="113"/>
      <c r="F4" s="113"/>
      <c r="G4" s="113"/>
      <c r="H4" s="113"/>
      <c r="I4" s="113"/>
    </row>
    <row r="5" spans="1:11" x14ac:dyDescent="0.3">
      <c r="A5" s="114" t="s">
        <v>1</v>
      </c>
      <c r="B5" s="114"/>
      <c r="C5" s="34" t="s">
        <v>174</v>
      </c>
      <c r="D5" s="35"/>
      <c r="E5" s="35"/>
      <c r="F5" s="7"/>
      <c r="G5" s="8"/>
      <c r="H5" s="11"/>
      <c r="I5" s="15"/>
    </row>
    <row r="6" spans="1:11" x14ac:dyDescent="0.3">
      <c r="A6" s="115" t="s">
        <v>2</v>
      </c>
      <c r="B6" s="115"/>
      <c r="C6" s="39" t="s">
        <v>287</v>
      </c>
      <c r="D6" s="35"/>
      <c r="E6" s="35"/>
      <c r="F6" s="7"/>
      <c r="G6" s="8"/>
      <c r="H6" s="11"/>
      <c r="I6" s="15"/>
    </row>
    <row r="7" spans="1:11" ht="19.2" customHeight="1" x14ac:dyDescent="0.3">
      <c r="A7" s="116" t="s">
        <v>3</v>
      </c>
      <c r="B7" s="116"/>
      <c r="C7" s="34" t="s">
        <v>4</v>
      </c>
      <c r="D7" s="35"/>
      <c r="E7" s="35"/>
      <c r="F7" s="7"/>
      <c r="G7" s="8"/>
      <c r="H7" s="11"/>
      <c r="I7" s="15"/>
    </row>
    <row r="8" spans="1:11" ht="28.95" customHeight="1" x14ac:dyDescent="0.3">
      <c r="A8" s="117" t="s">
        <v>131</v>
      </c>
      <c r="B8" s="98" t="s">
        <v>76</v>
      </c>
      <c r="C8" s="119" t="s">
        <v>77</v>
      </c>
      <c r="D8" s="119"/>
      <c r="E8" s="119"/>
      <c r="F8" s="117" t="s">
        <v>78</v>
      </c>
      <c r="G8" s="120" t="s">
        <v>79</v>
      </c>
      <c r="H8" s="98" t="s">
        <v>173</v>
      </c>
      <c r="I8" s="98" t="s">
        <v>5</v>
      </c>
    </row>
    <row r="9" spans="1:11" ht="72.599999999999994" customHeight="1" x14ac:dyDescent="0.3">
      <c r="A9" s="118"/>
      <c r="B9" s="98"/>
      <c r="C9" s="67" t="s">
        <v>6</v>
      </c>
      <c r="D9" s="42" t="s">
        <v>7</v>
      </c>
      <c r="E9" s="42" t="s">
        <v>8</v>
      </c>
      <c r="F9" s="118"/>
      <c r="G9" s="120"/>
      <c r="H9" s="98"/>
      <c r="I9" s="98"/>
    </row>
    <row r="10" spans="1:11" x14ac:dyDescent="0.3">
      <c r="A10" s="45">
        <v>1</v>
      </c>
      <c r="B10" s="45">
        <v>2</v>
      </c>
      <c r="C10" s="36">
        <v>3</v>
      </c>
      <c r="D10" s="21">
        <v>4</v>
      </c>
      <c r="E10" s="21">
        <v>5</v>
      </c>
      <c r="F10" s="45">
        <v>6</v>
      </c>
      <c r="G10" s="21">
        <v>7</v>
      </c>
      <c r="H10" s="45">
        <v>8</v>
      </c>
      <c r="I10" s="65">
        <v>9</v>
      </c>
    </row>
    <row r="11" spans="1:11" s="1" customFormat="1" ht="26.4" customHeight="1" x14ac:dyDescent="0.3">
      <c r="A11" s="83" t="s">
        <v>233</v>
      </c>
      <c r="B11" s="83"/>
      <c r="C11" s="83"/>
      <c r="D11" s="83"/>
      <c r="E11" s="83"/>
      <c r="F11" s="83"/>
      <c r="G11" s="83"/>
      <c r="H11" s="83"/>
      <c r="I11" s="99"/>
      <c r="J11" s="26"/>
      <c r="K11" s="82"/>
    </row>
    <row r="12" spans="1:11" s="1" customFormat="1" x14ac:dyDescent="0.3">
      <c r="A12" s="100"/>
      <c r="B12" s="18" t="s">
        <v>80</v>
      </c>
      <c r="C12" s="40">
        <f>SUM(C13:C18)</f>
        <v>522837.61000000004</v>
      </c>
      <c r="D12" s="40">
        <f t="shared" ref="D12:E12" si="0">SUM(D13:D18)</f>
        <v>495089.60459</v>
      </c>
      <c r="E12" s="40">
        <f t="shared" si="0"/>
        <v>495089.60459</v>
      </c>
      <c r="F12" s="102" t="s">
        <v>134</v>
      </c>
      <c r="G12" s="105" t="s">
        <v>228</v>
      </c>
      <c r="H12" s="108"/>
      <c r="I12" s="58"/>
      <c r="J12" s="26"/>
      <c r="K12" s="82"/>
    </row>
    <row r="13" spans="1:11" s="1" customFormat="1" x14ac:dyDescent="0.3">
      <c r="A13" s="100"/>
      <c r="B13" s="18" t="s">
        <v>9</v>
      </c>
      <c r="C13" s="40">
        <f>C21+C307+C402+C480+C504+C551+C583</f>
        <v>145997.9</v>
      </c>
      <c r="D13" s="40">
        <f t="shared" ref="D13:E13" si="1">D21+D307+D402+D480+D504+D551+D583</f>
        <v>125278.03818999999</v>
      </c>
      <c r="E13" s="40">
        <f t="shared" si="1"/>
        <v>125278.03818999999</v>
      </c>
      <c r="F13" s="103"/>
      <c r="G13" s="106"/>
      <c r="H13" s="109"/>
      <c r="I13" s="59"/>
      <c r="J13" s="60"/>
      <c r="K13" s="82"/>
    </row>
    <row r="14" spans="1:11" s="1" customFormat="1" x14ac:dyDescent="0.3">
      <c r="A14" s="100"/>
      <c r="B14" s="18" t="s">
        <v>10</v>
      </c>
      <c r="C14" s="40">
        <f>C22+C308+C403+C481+C505+C552+C584</f>
        <v>370123.01</v>
      </c>
      <c r="D14" s="40">
        <f t="shared" ref="D14:E14" si="2">D22+D308+D403+D481+D505+D552+D584</f>
        <v>368177.06039</v>
      </c>
      <c r="E14" s="40">
        <f t="shared" si="2"/>
        <v>368177.06039</v>
      </c>
      <c r="F14" s="103"/>
      <c r="G14" s="106"/>
      <c r="H14" s="109"/>
      <c r="I14" s="59"/>
      <c r="J14" s="26"/>
      <c r="K14" s="82"/>
    </row>
    <row r="15" spans="1:11" s="1" customFormat="1" x14ac:dyDescent="0.3">
      <c r="A15" s="100"/>
      <c r="B15" s="18" t="s">
        <v>11</v>
      </c>
      <c r="C15" s="40">
        <f t="shared" ref="C15:E18" si="3">C23+C309+C404+C482+C506+C553+C585</f>
        <v>0</v>
      </c>
      <c r="D15" s="40">
        <f t="shared" si="3"/>
        <v>0</v>
      </c>
      <c r="E15" s="40">
        <f t="shared" si="3"/>
        <v>0</v>
      </c>
      <c r="F15" s="103"/>
      <c r="G15" s="106"/>
      <c r="H15" s="109"/>
      <c r="I15" s="59"/>
      <c r="J15" s="26"/>
      <c r="K15" s="82"/>
    </row>
    <row r="16" spans="1:11" s="1" customFormat="1" x14ac:dyDescent="0.3">
      <c r="A16" s="100"/>
      <c r="B16" s="18" t="s">
        <v>12</v>
      </c>
      <c r="C16" s="40">
        <f t="shared" si="3"/>
        <v>0</v>
      </c>
      <c r="D16" s="40">
        <f t="shared" si="3"/>
        <v>0</v>
      </c>
      <c r="E16" s="40">
        <f t="shared" si="3"/>
        <v>0</v>
      </c>
      <c r="F16" s="103"/>
      <c r="G16" s="106"/>
      <c r="H16" s="109"/>
      <c r="I16" s="59"/>
      <c r="J16" s="26"/>
      <c r="K16" s="82"/>
    </row>
    <row r="17" spans="1:11" s="1" customFormat="1" x14ac:dyDescent="0.3">
      <c r="A17" s="100"/>
      <c r="B17" s="18" t="s">
        <v>81</v>
      </c>
      <c r="C17" s="40">
        <f t="shared" si="3"/>
        <v>0</v>
      </c>
      <c r="D17" s="40">
        <f t="shared" si="3"/>
        <v>0</v>
      </c>
      <c r="E17" s="40">
        <f t="shared" si="3"/>
        <v>0</v>
      </c>
      <c r="F17" s="103"/>
      <c r="G17" s="106"/>
      <c r="H17" s="109"/>
      <c r="I17" s="59"/>
      <c r="J17" s="26"/>
      <c r="K17" s="82"/>
    </row>
    <row r="18" spans="1:11" s="1" customFormat="1" ht="27.6" x14ac:dyDescent="0.3">
      <c r="A18" s="100"/>
      <c r="B18" s="18" t="s">
        <v>164</v>
      </c>
      <c r="C18" s="43">
        <f t="shared" si="3"/>
        <v>6716.7</v>
      </c>
      <c r="D18" s="43">
        <f t="shared" si="3"/>
        <v>1634.5060100000001</v>
      </c>
      <c r="E18" s="43">
        <f t="shared" si="3"/>
        <v>1634.5060100000001</v>
      </c>
      <c r="F18" s="104"/>
      <c r="G18" s="107"/>
      <c r="H18" s="110"/>
      <c r="I18" s="66"/>
      <c r="J18" s="26"/>
      <c r="K18" s="82"/>
    </row>
    <row r="19" spans="1:11" s="1" customFormat="1" ht="26.4" customHeight="1" x14ac:dyDescent="0.3">
      <c r="A19" s="83" t="s">
        <v>63</v>
      </c>
      <c r="B19" s="83"/>
      <c r="C19" s="83"/>
      <c r="D19" s="83"/>
      <c r="E19" s="83"/>
      <c r="F19" s="83"/>
      <c r="G19" s="83"/>
      <c r="H19" s="83"/>
      <c r="I19" s="101"/>
      <c r="J19" s="26"/>
      <c r="K19" s="82"/>
    </row>
    <row r="20" spans="1:11" s="1" customFormat="1" x14ac:dyDescent="0.3">
      <c r="A20" s="84"/>
      <c r="B20" s="18" t="s">
        <v>83</v>
      </c>
      <c r="C20" s="30">
        <f>C21+C22</f>
        <v>444342.75699999998</v>
      </c>
      <c r="D20" s="30">
        <f t="shared" ref="D20:E20" si="4">D21+D22</f>
        <v>437169.50179000001</v>
      </c>
      <c r="E20" s="30">
        <f t="shared" si="4"/>
        <v>437169.50179000001</v>
      </c>
      <c r="F20" s="122" t="s">
        <v>134</v>
      </c>
      <c r="G20" s="95" t="s">
        <v>228</v>
      </c>
      <c r="H20" s="125"/>
      <c r="I20" s="61"/>
      <c r="J20" s="26"/>
      <c r="K20" s="82"/>
    </row>
    <row r="21" spans="1:11" s="1" customFormat="1" x14ac:dyDescent="0.3">
      <c r="A21" s="84"/>
      <c r="B21" s="18" t="s">
        <v>9</v>
      </c>
      <c r="C21" s="30">
        <f t="shared" ref="C21:E22" si="5">C29+C224+C272+C291</f>
        <v>125394.4</v>
      </c>
      <c r="D21" s="30">
        <f t="shared" si="5"/>
        <v>119158.69605999999</v>
      </c>
      <c r="E21" s="30">
        <f t="shared" si="5"/>
        <v>119158.69605999999</v>
      </c>
      <c r="F21" s="123"/>
      <c r="G21" s="96"/>
      <c r="H21" s="126"/>
      <c r="I21" s="25"/>
      <c r="J21" s="26"/>
      <c r="K21" s="82"/>
    </row>
    <row r="22" spans="1:11" s="1" customFormat="1" x14ac:dyDescent="0.3">
      <c r="A22" s="84"/>
      <c r="B22" s="18" t="s">
        <v>10</v>
      </c>
      <c r="C22" s="30">
        <f t="shared" si="5"/>
        <v>318948.35700000002</v>
      </c>
      <c r="D22" s="30">
        <f t="shared" si="5"/>
        <v>318010.80573000002</v>
      </c>
      <c r="E22" s="30">
        <f t="shared" si="5"/>
        <v>318010.80573000002</v>
      </c>
      <c r="F22" s="123"/>
      <c r="G22" s="96"/>
      <c r="H22" s="126"/>
      <c r="I22" s="25"/>
      <c r="J22" s="26"/>
      <c r="K22" s="82"/>
    </row>
    <row r="23" spans="1:11" s="1" customFormat="1" x14ac:dyDescent="0.3">
      <c r="A23" s="84"/>
      <c r="B23" s="18" t="s">
        <v>11</v>
      </c>
      <c r="C23" s="30">
        <f t="shared" ref="C23:E23" si="6">C31+C226+C274+C293</f>
        <v>0</v>
      </c>
      <c r="D23" s="30">
        <f t="shared" si="6"/>
        <v>0</v>
      </c>
      <c r="E23" s="30">
        <f t="shared" si="6"/>
        <v>0</v>
      </c>
      <c r="F23" s="123"/>
      <c r="G23" s="96"/>
      <c r="H23" s="126"/>
      <c r="I23" s="25"/>
      <c r="J23" s="26"/>
      <c r="K23" s="82"/>
    </row>
    <row r="24" spans="1:11" s="1" customFormat="1" x14ac:dyDescent="0.3">
      <c r="A24" s="84"/>
      <c r="B24" s="18" t="s">
        <v>12</v>
      </c>
      <c r="C24" s="30">
        <f t="shared" ref="C24:E24" si="7">C32+C227+C275+C294</f>
        <v>0</v>
      </c>
      <c r="D24" s="30">
        <f t="shared" si="7"/>
        <v>0</v>
      </c>
      <c r="E24" s="30">
        <f t="shared" si="7"/>
        <v>0</v>
      </c>
      <c r="F24" s="123"/>
      <c r="G24" s="96"/>
      <c r="H24" s="126"/>
      <c r="I24" s="25"/>
      <c r="J24" s="26"/>
      <c r="K24" s="82"/>
    </row>
    <row r="25" spans="1:11" s="1" customFormat="1" x14ac:dyDescent="0.3">
      <c r="A25" s="84"/>
      <c r="B25" s="18" t="s">
        <v>81</v>
      </c>
      <c r="C25" s="30">
        <f t="shared" ref="C25:E25" si="8">C33+C228+C276+C295</f>
        <v>0</v>
      </c>
      <c r="D25" s="30">
        <f t="shared" si="8"/>
        <v>0</v>
      </c>
      <c r="E25" s="30">
        <f t="shared" si="8"/>
        <v>0</v>
      </c>
      <c r="F25" s="123"/>
      <c r="G25" s="96"/>
      <c r="H25" s="126"/>
      <c r="I25" s="25"/>
      <c r="J25" s="26"/>
      <c r="K25" s="82"/>
    </row>
    <row r="26" spans="1:11" s="1" customFormat="1" x14ac:dyDescent="0.3">
      <c r="A26" s="84"/>
      <c r="B26" s="18" t="s">
        <v>82</v>
      </c>
      <c r="C26" s="30">
        <f t="shared" ref="C26:E26" si="9">C34+C229+C277+C296</f>
        <v>0</v>
      </c>
      <c r="D26" s="30">
        <f t="shared" si="9"/>
        <v>0</v>
      </c>
      <c r="E26" s="30">
        <f t="shared" si="9"/>
        <v>0</v>
      </c>
      <c r="F26" s="124"/>
      <c r="G26" s="97"/>
      <c r="H26" s="127"/>
      <c r="I26" s="62"/>
      <c r="J26" s="26"/>
      <c r="K26" s="82"/>
    </row>
    <row r="27" spans="1:11" s="1" customFormat="1" ht="39.6" x14ac:dyDescent="0.3">
      <c r="A27" s="84" t="s">
        <v>13</v>
      </c>
      <c r="B27" s="4" t="s">
        <v>64</v>
      </c>
      <c r="C27" s="30"/>
      <c r="D27" s="31"/>
      <c r="E27" s="31"/>
      <c r="F27" s="88" t="s">
        <v>183</v>
      </c>
      <c r="G27" s="88" t="s">
        <v>179</v>
      </c>
      <c r="H27" s="131"/>
      <c r="I27" s="22"/>
      <c r="J27" s="26"/>
      <c r="K27" s="82"/>
    </row>
    <row r="28" spans="1:11" s="1" customFormat="1" x14ac:dyDescent="0.3">
      <c r="A28" s="84"/>
      <c r="B28" s="18" t="s">
        <v>14</v>
      </c>
      <c r="C28" s="30">
        <f>C29+C30</f>
        <v>57332.886400000018</v>
      </c>
      <c r="D28" s="30">
        <f t="shared" ref="D28:E28" si="10">D29+D30</f>
        <v>57270.458779999994</v>
      </c>
      <c r="E28" s="30">
        <f t="shared" si="10"/>
        <v>57270.458779999994</v>
      </c>
      <c r="F28" s="88"/>
      <c r="G28" s="88"/>
      <c r="H28" s="131"/>
      <c r="I28" s="25"/>
      <c r="J28" s="26"/>
      <c r="K28" s="82"/>
    </row>
    <row r="29" spans="1:11" s="1" customFormat="1" x14ac:dyDescent="0.3">
      <c r="A29" s="84"/>
      <c r="B29" s="18" t="s">
        <v>15</v>
      </c>
      <c r="C29" s="30">
        <f>C37+C45+C56+C67+C78+C90+C101+C113+C124+C135+C146+C157+C168+C179+C190+C201+C212</f>
        <v>0</v>
      </c>
      <c r="D29" s="30">
        <f t="shared" ref="D29:E29" si="11">D37+D45+D56+D67+D78+D90+D101+D113+D124+D135+D146+D157+D168+D179+D190+D201+D212</f>
        <v>0</v>
      </c>
      <c r="E29" s="30">
        <f t="shared" si="11"/>
        <v>0</v>
      </c>
      <c r="F29" s="88"/>
      <c r="G29" s="88"/>
      <c r="H29" s="131"/>
      <c r="I29" s="25"/>
      <c r="J29" s="26"/>
      <c r="K29" s="82"/>
    </row>
    <row r="30" spans="1:11" s="1" customFormat="1" x14ac:dyDescent="0.3">
      <c r="A30" s="84"/>
      <c r="B30" s="18" t="s">
        <v>16</v>
      </c>
      <c r="C30" s="30">
        <f>C38+C46+C57+C68+C79+C91+C102+C114+C125+C136+C147+C158+C169+C180+C191+C202+C213</f>
        <v>57332.886400000018</v>
      </c>
      <c r="D30" s="30">
        <f t="shared" ref="D30:E30" si="12">D38+D46+D57+D68+D79+D91+D102+D114+D125+D136+D147+D158+D169+D180+D191+D202+D213</f>
        <v>57270.458779999994</v>
      </c>
      <c r="E30" s="30">
        <f t="shared" si="12"/>
        <v>57270.458779999994</v>
      </c>
      <c r="F30" s="88"/>
      <c r="G30" s="88"/>
      <c r="H30" s="131"/>
      <c r="I30" s="25"/>
      <c r="J30" s="26"/>
      <c r="K30" s="82"/>
    </row>
    <row r="31" spans="1:11" s="1" customFormat="1" x14ac:dyDescent="0.3">
      <c r="A31" s="84"/>
      <c r="B31" s="18" t="s">
        <v>11</v>
      </c>
      <c r="C31" s="30">
        <f t="shared" ref="C31:E31" si="13">C39+C47+C58+C69+C80+C92+C103+C115+C126+C137+C148+C159+C170+C181+C192+C203+C214</f>
        <v>0</v>
      </c>
      <c r="D31" s="30">
        <f t="shared" si="13"/>
        <v>0</v>
      </c>
      <c r="E31" s="30">
        <f t="shared" si="13"/>
        <v>0</v>
      </c>
      <c r="F31" s="88"/>
      <c r="G31" s="88"/>
      <c r="H31" s="131"/>
      <c r="I31" s="23"/>
      <c r="J31" s="26"/>
      <c r="K31" s="82"/>
    </row>
    <row r="32" spans="1:11" s="1" customFormat="1" x14ac:dyDescent="0.3">
      <c r="A32" s="84"/>
      <c r="B32" s="18" t="s">
        <v>12</v>
      </c>
      <c r="C32" s="30">
        <f t="shared" ref="C32:E32" si="14">C40+C48+C59+C70+C81+C93+C104+C116+C127+C138+C149+C160+C171+C182+C193+C204+C215</f>
        <v>0</v>
      </c>
      <c r="D32" s="30">
        <f t="shared" si="14"/>
        <v>0</v>
      </c>
      <c r="E32" s="30">
        <f t="shared" si="14"/>
        <v>0</v>
      </c>
      <c r="F32" s="88"/>
      <c r="G32" s="88"/>
      <c r="H32" s="131"/>
      <c r="I32" s="23"/>
      <c r="J32" s="26"/>
      <c r="K32" s="82"/>
    </row>
    <row r="33" spans="1:11" s="1" customFormat="1" x14ac:dyDescent="0.3">
      <c r="A33" s="84"/>
      <c r="B33" s="18" t="s">
        <v>81</v>
      </c>
      <c r="C33" s="30">
        <f t="shared" ref="C33:E33" si="15">C41+C49+C60+C71+C82+C94+C105+C117+C128+C139+C150+C161+C172+C183+C194+C205+C216</f>
        <v>0</v>
      </c>
      <c r="D33" s="30">
        <f t="shared" si="15"/>
        <v>0</v>
      </c>
      <c r="E33" s="30">
        <f t="shared" si="15"/>
        <v>0</v>
      </c>
      <c r="F33" s="88"/>
      <c r="G33" s="88"/>
      <c r="H33" s="131"/>
      <c r="I33" s="23"/>
      <c r="J33" s="26"/>
      <c r="K33" s="82"/>
    </row>
    <row r="34" spans="1:11" s="1" customFormat="1" x14ac:dyDescent="0.3">
      <c r="A34" s="84"/>
      <c r="B34" s="18" t="s">
        <v>82</v>
      </c>
      <c r="C34" s="30">
        <f t="shared" ref="C34:E34" si="16">C42+C50+C61+C72+C83+C95+C106+C118+C129+C140+C151+C162+C173+C184+C195+C206+C217</f>
        <v>0</v>
      </c>
      <c r="D34" s="30">
        <f t="shared" si="16"/>
        <v>0</v>
      </c>
      <c r="E34" s="30">
        <f t="shared" si="16"/>
        <v>0</v>
      </c>
      <c r="F34" s="88"/>
      <c r="G34" s="88"/>
      <c r="H34" s="131"/>
      <c r="I34" s="24"/>
      <c r="J34" s="26"/>
      <c r="K34" s="82"/>
    </row>
    <row r="35" spans="1:11" ht="66.599999999999994" customHeight="1" x14ac:dyDescent="0.3">
      <c r="A35" s="95" t="s">
        <v>17</v>
      </c>
      <c r="B35" s="4" t="s">
        <v>229</v>
      </c>
      <c r="C35" s="29"/>
      <c r="D35" s="29"/>
      <c r="E35" s="29"/>
      <c r="F35" s="88" t="s">
        <v>183</v>
      </c>
      <c r="G35" s="88" t="s">
        <v>179</v>
      </c>
      <c r="H35" s="90"/>
      <c r="I35" s="91" t="s">
        <v>317</v>
      </c>
    </row>
    <row r="36" spans="1:11" s="1" customFormat="1" x14ac:dyDescent="0.3">
      <c r="A36" s="96"/>
      <c r="B36" s="18" t="s">
        <v>130</v>
      </c>
      <c r="C36" s="29">
        <f>SUM(C37:C38)</f>
        <v>2261.5700000000002</v>
      </c>
      <c r="D36" s="29">
        <f>SUM(D37:D38)</f>
        <v>2260.93588</v>
      </c>
      <c r="E36" s="29">
        <f>SUM(E37:E38)</f>
        <v>2260.93588</v>
      </c>
      <c r="F36" s="88"/>
      <c r="G36" s="88"/>
      <c r="H36" s="90"/>
      <c r="I36" s="91"/>
      <c r="J36" s="26"/>
      <c r="K36" s="82"/>
    </row>
    <row r="37" spans="1:11" s="1" customFormat="1" x14ac:dyDescent="0.3">
      <c r="A37" s="96"/>
      <c r="B37" s="18" t="s">
        <v>9</v>
      </c>
      <c r="C37" s="30">
        <v>0</v>
      </c>
      <c r="D37" s="30">
        <v>0</v>
      </c>
      <c r="E37" s="30">
        <v>0</v>
      </c>
      <c r="F37" s="88"/>
      <c r="G37" s="88"/>
      <c r="H37" s="90"/>
      <c r="I37" s="91"/>
      <c r="J37" s="26"/>
      <c r="K37" s="82"/>
    </row>
    <row r="38" spans="1:11" s="1" customFormat="1" x14ac:dyDescent="0.3">
      <c r="A38" s="96"/>
      <c r="B38" s="18" t="s">
        <v>10</v>
      </c>
      <c r="C38" s="29">
        <v>2261.5700000000002</v>
      </c>
      <c r="D38" s="29">
        <v>2260.93588</v>
      </c>
      <c r="E38" s="29">
        <v>2260.93588</v>
      </c>
      <c r="F38" s="88"/>
      <c r="G38" s="88"/>
      <c r="H38" s="90"/>
      <c r="I38" s="91"/>
      <c r="J38" s="26"/>
      <c r="K38" s="82"/>
    </row>
    <row r="39" spans="1:11" s="1" customFormat="1" x14ac:dyDescent="0.3">
      <c r="A39" s="96"/>
      <c r="B39" s="18" t="s">
        <v>11</v>
      </c>
      <c r="C39" s="30">
        <v>0</v>
      </c>
      <c r="D39" s="30">
        <v>0</v>
      </c>
      <c r="E39" s="30">
        <v>0</v>
      </c>
      <c r="F39" s="88"/>
      <c r="G39" s="88"/>
      <c r="H39" s="90"/>
      <c r="I39" s="91"/>
      <c r="J39" s="26"/>
      <c r="K39" s="82"/>
    </row>
    <row r="40" spans="1:11" s="1" customFormat="1" x14ac:dyDescent="0.3">
      <c r="A40" s="96"/>
      <c r="B40" s="18" t="s">
        <v>12</v>
      </c>
      <c r="C40" s="30">
        <v>0</v>
      </c>
      <c r="D40" s="30">
        <v>0</v>
      </c>
      <c r="E40" s="30">
        <v>0</v>
      </c>
      <c r="F40" s="88"/>
      <c r="G40" s="88"/>
      <c r="H40" s="90"/>
      <c r="I40" s="91"/>
      <c r="J40" s="26"/>
      <c r="K40" s="82"/>
    </row>
    <row r="41" spans="1:11" s="1" customFormat="1" x14ac:dyDescent="0.3">
      <c r="A41" s="96"/>
      <c r="B41" s="18" t="s">
        <v>81</v>
      </c>
      <c r="C41" s="30">
        <v>0</v>
      </c>
      <c r="D41" s="30">
        <v>0</v>
      </c>
      <c r="E41" s="30">
        <v>0</v>
      </c>
      <c r="F41" s="88"/>
      <c r="G41" s="88"/>
      <c r="H41" s="90"/>
      <c r="I41" s="91"/>
      <c r="J41" s="26"/>
      <c r="K41" s="82"/>
    </row>
    <row r="42" spans="1:11" s="1" customFormat="1" x14ac:dyDescent="0.3">
      <c r="A42" s="96"/>
      <c r="B42" s="18" t="s">
        <v>82</v>
      </c>
      <c r="C42" s="30">
        <v>0</v>
      </c>
      <c r="D42" s="30">
        <v>0</v>
      </c>
      <c r="E42" s="30">
        <v>0</v>
      </c>
      <c r="F42" s="88"/>
      <c r="G42" s="88"/>
      <c r="H42" s="90"/>
      <c r="I42" s="91"/>
      <c r="J42" s="26"/>
      <c r="K42" s="82"/>
    </row>
    <row r="43" spans="1:11" s="1" customFormat="1" ht="26.4" x14ac:dyDescent="0.3">
      <c r="A43" s="92" t="s">
        <v>18</v>
      </c>
      <c r="B43" s="4" t="s">
        <v>135</v>
      </c>
      <c r="C43" s="32"/>
      <c r="D43" s="32"/>
      <c r="E43" s="32"/>
      <c r="F43" s="88" t="s">
        <v>183</v>
      </c>
      <c r="G43" s="88" t="s">
        <v>179</v>
      </c>
      <c r="H43" s="90"/>
      <c r="I43" s="91"/>
      <c r="J43" s="26"/>
      <c r="K43" s="82"/>
    </row>
    <row r="44" spans="1:11" s="1" customFormat="1" x14ac:dyDescent="0.3">
      <c r="A44" s="93"/>
      <c r="B44" s="18" t="s">
        <v>130</v>
      </c>
      <c r="C44" s="32">
        <f>SUM(C45:C46)</f>
        <v>126.301</v>
      </c>
      <c r="D44" s="32">
        <f>SUM(D45:D46)</f>
        <v>126.29988</v>
      </c>
      <c r="E44" s="32">
        <f>SUM(E45:E46)</f>
        <v>126.29988</v>
      </c>
      <c r="F44" s="88"/>
      <c r="G44" s="88"/>
      <c r="H44" s="90"/>
      <c r="I44" s="91"/>
      <c r="J44" s="26"/>
      <c r="K44" s="82"/>
    </row>
    <row r="45" spans="1:11" s="1" customFormat="1" x14ac:dyDescent="0.3">
      <c r="A45" s="93"/>
      <c r="B45" s="18" t="s">
        <v>9</v>
      </c>
      <c r="C45" s="30">
        <v>0</v>
      </c>
      <c r="D45" s="30">
        <v>0</v>
      </c>
      <c r="E45" s="30">
        <v>0</v>
      </c>
      <c r="F45" s="88"/>
      <c r="G45" s="88"/>
      <c r="H45" s="90"/>
      <c r="I45" s="91"/>
      <c r="J45" s="26"/>
      <c r="K45" s="82"/>
    </row>
    <row r="46" spans="1:11" s="1" customFormat="1" x14ac:dyDescent="0.3">
      <c r="A46" s="93"/>
      <c r="B46" s="18" t="s">
        <v>10</v>
      </c>
      <c r="C46" s="32">
        <v>126.301</v>
      </c>
      <c r="D46" s="32">
        <v>126.29988</v>
      </c>
      <c r="E46" s="32">
        <v>126.29988</v>
      </c>
      <c r="F46" s="88"/>
      <c r="G46" s="88"/>
      <c r="H46" s="90"/>
      <c r="I46" s="91"/>
      <c r="J46" s="26"/>
      <c r="K46" s="82"/>
    </row>
    <row r="47" spans="1:11" s="1" customFormat="1" x14ac:dyDescent="0.3">
      <c r="A47" s="93"/>
      <c r="B47" s="18" t="s">
        <v>11</v>
      </c>
      <c r="C47" s="30">
        <v>0</v>
      </c>
      <c r="D47" s="30">
        <v>0</v>
      </c>
      <c r="E47" s="30">
        <v>0</v>
      </c>
      <c r="F47" s="88"/>
      <c r="G47" s="88"/>
      <c r="H47" s="90"/>
      <c r="I47" s="91"/>
      <c r="J47" s="26"/>
      <c r="K47" s="82"/>
    </row>
    <row r="48" spans="1:11" s="1" customFormat="1" x14ac:dyDescent="0.3">
      <c r="A48" s="93"/>
      <c r="B48" s="18" t="s">
        <v>12</v>
      </c>
      <c r="C48" s="30">
        <v>0</v>
      </c>
      <c r="D48" s="30">
        <v>0</v>
      </c>
      <c r="E48" s="30">
        <v>0</v>
      </c>
      <c r="F48" s="88"/>
      <c r="G48" s="88"/>
      <c r="H48" s="90"/>
      <c r="I48" s="91"/>
      <c r="J48" s="26"/>
      <c r="K48" s="82"/>
    </row>
    <row r="49" spans="1:11" s="1" customFormat="1" x14ac:dyDescent="0.3">
      <c r="A49" s="93"/>
      <c r="B49" s="18" t="s">
        <v>81</v>
      </c>
      <c r="C49" s="30">
        <v>0</v>
      </c>
      <c r="D49" s="30">
        <v>0</v>
      </c>
      <c r="E49" s="30">
        <v>0</v>
      </c>
      <c r="F49" s="88"/>
      <c r="G49" s="88"/>
      <c r="H49" s="90"/>
      <c r="I49" s="91"/>
      <c r="J49" s="26"/>
      <c r="K49" s="82"/>
    </row>
    <row r="50" spans="1:11" s="1" customFormat="1" x14ac:dyDescent="0.3">
      <c r="A50" s="93"/>
      <c r="B50" s="18" t="s">
        <v>82</v>
      </c>
      <c r="C50" s="30">
        <v>0</v>
      </c>
      <c r="D50" s="30">
        <v>0</v>
      </c>
      <c r="E50" s="30">
        <v>0</v>
      </c>
      <c r="F50" s="88"/>
      <c r="G50" s="88"/>
      <c r="H50" s="90"/>
      <c r="I50" s="91"/>
      <c r="J50" s="26"/>
      <c r="K50" s="82"/>
    </row>
    <row r="51" spans="1:11" s="1" customFormat="1" ht="26.4" x14ac:dyDescent="0.3">
      <c r="A51" s="93"/>
      <c r="B51" s="17" t="s">
        <v>136</v>
      </c>
      <c r="C51" s="30"/>
      <c r="D51" s="31"/>
      <c r="E51" s="31"/>
      <c r="F51" s="73" t="s">
        <v>61</v>
      </c>
      <c r="G51" s="73" t="s">
        <v>184</v>
      </c>
      <c r="H51" s="73" t="s">
        <v>61</v>
      </c>
      <c r="I51" s="72" t="s">
        <v>300</v>
      </c>
      <c r="J51" s="26"/>
      <c r="K51" s="82"/>
    </row>
    <row r="52" spans="1:11" s="1" customFormat="1" x14ac:dyDescent="0.3">
      <c r="A52" s="93"/>
      <c r="B52" s="17" t="s">
        <v>84</v>
      </c>
      <c r="C52" s="30"/>
      <c r="D52" s="31"/>
      <c r="E52" s="31"/>
      <c r="F52" s="73"/>
      <c r="G52" s="71"/>
      <c r="H52" s="73"/>
      <c r="I52" s="72"/>
      <c r="J52" s="26"/>
      <c r="K52" s="82"/>
    </row>
    <row r="53" spans="1:11" s="1" customFormat="1" x14ac:dyDescent="0.3">
      <c r="A53" s="94"/>
      <c r="B53" s="17" t="s">
        <v>85</v>
      </c>
      <c r="C53" s="30"/>
      <c r="D53" s="31"/>
      <c r="E53" s="31"/>
      <c r="F53" s="73"/>
      <c r="G53" s="71"/>
      <c r="H53" s="73"/>
      <c r="I53" s="72"/>
      <c r="J53" s="26"/>
      <c r="K53" s="82"/>
    </row>
    <row r="54" spans="1:11" s="1" customFormat="1" ht="66" x14ac:dyDescent="0.3">
      <c r="A54" s="92" t="s">
        <v>19</v>
      </c>
      <c r="B54" s="4" t="s">
        <v>65</v>
      </c>
      <c r="C54" s="30"/>
      <c r="D54" s="31"/>
      <c r="E54" s="31"/>
      <c r="F54" s="88" t="s">
        <v>183</v>
      </c>
      <c r="G54" s="88" t="s">
        <v>179</v>
      </c>
      <c r="H54" s="90"/>
      <c r="I54" s="91" t="s">
        <v>74</v>
      </c>
      <c r="J54" s="26"/>
      <c r="K54" s="82"/>
    </row>
    <row r="55" spans="1:11" s="1" customFormat="1" x14ac:dyDescent="0.3">
      <c r="A55" s="93"/>
      <c r="B55" s="18" t="s">
        <v>130</v>
      </c>
      <c r="C55" s="32">
        <f>SUM(C56:C57)</f>
        <v>307.1705</v>
      </c>
      <c r="D55" s="32">
        <f>SUM(D56:D57)</f>
        <v>307.1705</v>
      </c>
      <c r="E55" s="32">
        <f>SUM(E56:E57)</f>
        <v>307.1705</v>
      </c>
      <c r="F55" s="88"/>
      <c r="G55" s="88"/>
      <c r="H55" s="90"/>
      <c r="I55" s="91"/>
      <c r="J55" s="26"/>
      <c r="K55" s="82"/>
    </row>
    <row r="56" spans="1:11" s="1" customFormat="1" x14ac:dyDescent="0.3">
      <c r="A56" s="93"/>
      <c r="B56" s="18" t="s">
        <v>9</v>
      </c>
      <c r="C56" s="30">
        <v>0</v>
      </c>
      <c r="D56" s="30">
        <v>0</v>
      </c>
      <c r="E56" s="30">
        <v>0</v>
      </c>
      <c r="F56" s="88"/>
      <c r="G56" s="88"/>
      <c r="H56" s="90"/>
      <c r="I56" s="91"/>
      <c r="J56" s="26"/>
      <c r="K56" s="82"/>
    </row>
    <row r="57" spans="1:11" s="1" customFormat="1" x14ac:dyDescent="0.3">
      <c r="A57" s="93"/>
      <c r="B57" s="18" t="s">
        <v>10</v>
      </c>
      <c r="C57" s="32">
        <v>307.1705</v>
      </c>
      <c r="D57" s="32">
        <v>307.1705</v>
      </c>
      <c r="E57" s="32">
        <v>307.1705</v>
      </c>
      <c r="F57" s="88"/>
      <c r="G57" s="88"/>
      <c r="H57" s="90"/>
      <c r="I57" s="91"/>
      <c r="J57" s="26"/>
      <c r="K57" s="82"/>
    </row>
    <row r="58" spans="1:11" s="1" customFormat="1" x14ac:dyDescent="0.3">
      <c r="A58" s="93"/>
      <c r="B58" s="18" t="s">
        <v>11</v>
      </c>
      <c r="C58" s="30">
        <v>0</v>
      </c>
      <c r="D58" s="30">
        <v>0</v>
      </c>
      <c r="E58" s="30">
        <v>0</v>
      </c>
      <c r="F58" s="88"/>
      <c r="G58" s="88"/>
      <c r="H58" s="90"/>
      <c r="I58" s="91"/>
      <c r="J58" s="26"/>
      <c r="K58" s="82"/>
    </row>
    <row r="59" spans="1:11" s="1" customFormat="1" x14ac:dyDescent="0.3">
      <c r="A59" s="93"/>
      <c r="B59" s="18" t="s">
        <v>12</v>
      </c>
      <c r="C59" s="30">
        <v>0</v>
      </c>
      <c r="D59" s="30">
        <v>0</v>
      </c>
      <c r="E59" s="30">
        <v>0</v>
      </c>
      <c r="F59" s="88"/>
      <c r="G59" s="88"/>
      <c r="H59" s="90"/>
      <c r="I59" s="91"/>
      <c r="J59" s="26"/>
      <c r="K59" s="82"/>
    </row>
    <row r="60" spans="1:11" s="1" customFormat="1" x14ac:dyDescent="0.3">
      <c r="A60" s="93"/>
      <c r="B60" s="18" t="s">
        <v>81</v>
      </c>
      <c r="C60" s="30">
        <v>0</v>
      </c>
      <c r="D60" s="30">
        <v>0</v>
      </c>
      <c r="E60" s="30">
        <v>0</v>
      </c>
      <c r="F60" s="88"/>
      <c r="G60" s="88"/>
      <c r="H60" s="90"/>
      <c r="I60" s="91"/>
      <c r="J60" s="26"/>
      <c r="K60" s="82"/>
    </row>
    <row r="61" spans="1:11" s="1" customFormat="1" x14ac:dyDescent="0.3">
      <c r="A61" s="93"/>
      <c r="B61" s="18" t="s">
        <v>82</v>
      </c>
      <c r="C61" s="30">
        <v>0</v>
      </c>
      <c r="D61" s="30">
        <v>0</v>
      </c>
      <c r="E61" s="30">
        <v>0</v>
      </c>
      <c r="F61" s="88"/>
      <c r="G61" s="88"/>
      <c r="H61" s="90"/>
      <c r="I61" s="91"/>
      <c r="J61" s="26"/>
      <c r="K61" s="82"/>
    </row>
    <row r="62" spans="1:11" s="1" customFormat="1" ht="68.400000000000006" customHeight="1" x14ac:dyDescent="0.3">
      <c r="A62" s="93"/>
      <c r="B62" s="17" t="s">
        <v>248</v>
      </c>
      <c r="C62" s="30"/>
      <c r="D62" s="31"/>
      <c r="E62" s="31"/>
      <c r="F62" s="73" t="s">
        <v>61</v>
      </c>
      <c r="G62" s="73" t="s">
        <v>184</v>
      </c>
      <c r="H62" s="73" t="s">
        <v>61</v>
      </c>
      <c r="I62" s="72" t="s">
        <v>313</v>
      </c>
      <c r="J62" s="26"/>
      <c r="K62" s="82"/>
    </row>
    <row r="63" spans="1:11" s="1" customFormat="1" x14ac:dyDescent="0.3">
      <c r="A63" s="93"/>
      <c r="B63" s="17" t="s">
        <v>86</v>
      </c>
      <c r="C63" s="30"/>
      <c r="D63" s="31"/>
      <c r="E63" s="31"/>
      <c r="F63" s="73"/>
      <c r="G63" s="71"/>
      <c r="H63" s="73"/>
      <c r="I63" s="72"/>
      <c r="J63" s="26"/>
      <c r="K63" s="82"/>
    </row>
    <row r="64" spans="1:11" s="1" customFormat="1" x14ac:dyDescent="0.3">
      <c r="A64" s="94"/>
      <c r="B64" s="17" t="s">
        <v>87</v>
      </c>
      <c r="C64" s="30"/>
      <c r="D64" s="31"/>
      <c r="E64" s="31"/>
      <c r="F64" s="73"/>
      <c r="G64" s="71"/>
      <c r="H64" s="73"/>
      <c r="I64" s="72"/>
      <c r="J64" s="26"/>
      <c r="K64" s="82"/>
    </row>
    <row r="65" spans="1:11" s="1" customFormat="1" ht="26.4" x14ac:dyDescent="0.3">
      <c r="A65" s="92" t="s">
        <v>20</v>
      </c>
      <c r="B65" s="4" t="s">
        <v>227</v>
      </c>
      <c r="C65" s="30"/>
      <c r="D65" s="31"/>
      <c r="E65" s="31"/>
      <c r="F65" s="88" t="s">
        <v>183</v>
      </c>
      <c r="G65" s="88" t="s">
        <v>179</v>
      </c>
      <c r="H65" s="90"/>
      <c r="I65" s="91"/>
      <c r="J65" s="26"/>
      <c r="K65" s="82"/>
    </row>
    <row r="66" spans="1:11" s="1" customFormat="1" x14ac:dyDescent="0.3">
      <c r="A66" s="93"/>
      <c r="B66" s="18" t="s">
        <v>130</v>
      </c>
      <c r="C66" s="32">
        <f>SUM(C67:C68)</f>
        <v>131.64449999999999</v>
      </c>
      <c r="D66" s="32">
        <f>SUM(D67:D68)</f>
        <v>131.64449999999999</v>
      </c>
      <c r="E66" s="32">
        <f>SUM(E67:E68)</f>
        <v>131.64449999999999</v>
      </c>
      <c r="F66" s="88"/>
      <c r="G66" s="88"/>
      <c r="H66" s="90"/>
      <c r="I66" s="91"/>
      <c r="J66" s="26"/>
      <c r="K66" s="82"/>
    </row>
    <row r="67" spans="1:11" s="1" customFormat="1" x14ac:dyDescent="0.3">
      <c r="A67" s="93"/>
      <c r="B67" s="18" t="s">
        <v>9</v>
      </c>
      <c r="C67" s="30">
        <v>0</v>
      </c>
      <c r="D67" s="30">
        <v>0</v>
      </c>
      <c r="E67" s="30">
        <v>0</v>
      </c>
      <c r="F67" s="88"/>
      <c r="G67" s="88"/>
      <c r="H67" s="90"/>
      <c r="I67" s="91"/>
      <c r="J67" s="26"/>
      <c r="K67" s="82"/>
    </row>
    <row r="68" spans="1:11" s="1" customFormat="1" x14ac:dyDescent="0.3">
      <c r="A68" s="93"/>
      <c r="B68" s="18" t="s">
        <v>10</v>
      </c>
      <c r="C68" s="32">
        <v>131.64449999999999</v>
      </c>
      <c r="D68" s="32">
        <v>131.64449999999999</v>
      </c>
      <c r="E68" s="32">
        <v>131.64449999999999</v>
      </c>
      <c r="F68" s="88"/>
      <c r="G68" s="88"/>
      <c r="H68" s="90"/>
      <c r="I68" s="91"/>
      <c r="J68" s="26"/>
      <c r="K68" s="82"/>
    </row>
    <row r="69" spans="1:11" s="1" customFormat="1" x14ac:dyDescent="0.3">
      <c r="A69" s="93"/>
      <c r="B69" s="18" t="s">
        <v>11</v>
      </c>
      <c r="C69" s="30">
        <v>0</v>
      </c>
      <c r="D69" s="30">
        <v>0</v>
      </c>
      <c r="E69" s="30">
        <v>0</v>
      </c>
      <c r="F69" s="88"/>
      <c r="G69" s="88"/>
      <c r="H69" s="90"/>
      <c r="I69" s="91"/>
      <c r="J69" s="26"/>
      <c r="K69" s="82"/>
    </row>
    <row r="70" spans="1:11" s="1" customFormat="1" x14ac:dyDescent="0.3">
      <c r="A70" s="93"/>
      <c r="B70" s="18" t="s">
        <v>12</v>
      </c>
      <c r="C70" s="30">
        <v>0</v>
      </c>
      <c r="D70" s="30">
        <v>0</v>
      </c>
      <c r="E70" s="30">
        <v>0</v>
      </c>
      <c r="F70" s="88"/>
      <c r="G70" s="88"/>
      <c r="H70" s="90"/>
      <c r="I70" s="91"/>
      <c r="J70" s="26"/>
      <c r="K70" s="82"/>
    </row>
    <row r="71" spans="1:11" s="1" customFormat="1" x14ac:dyDescent="0.3">
      <c r="A71" s="93"/>
      <c r="B71" s="18" t="s">
        <v>81</v>
      </c>
      <c r="C71" s="30">
        <v>0</v>
      </c>
      <c r="D71" s="30">
        <v>0</v>
      </c>
      <c r="E71" s="30">
        <v>0</v>
      </c>
      <c r="F71" s="88"/>
      <c r="G71" s="88"/>
      <c r="H71" s="90"/>
      <c r="I71" s="91"/>
      <c r="J71" s="26"/>
      <c r="K71" s="82"/>
    </row>
    <row r="72" spans="1:11" s="1" customFormat="1" x14ac:dyDescent="0.3">
      <c r="A72" s="93"/>
      <c r="B72" s="18" t="s">
        <v>82</v>
      </c>
      <c r="C72" s="30">
        <v>0</v>
      </c>
      <c r="D72" s="30">
        <v>0</v>
      </c>
      <c r="E72" s="30">
        <v>0</v>
      </c>
      <c r="F72" s="88"/>
      <c r="G72" s="88"/>
      <c r="H72" s="90"/>
      <c r="I72" s="91"/>
      <c r="J72" s="26"/>
      <c r="K72" s="82"/>
    </row>
    <row r="73" spans="1:11" s="1" customFormat="1" ht="34.950000000000003" customHeight="1" x14ac:dyDescent="0.3">
      <c r="A73" s="93"/>
      <c r="B73" s="17" t="s">
        <v>247</v>
      </c>
      <c r="C73" s="30"/>
      <c r="D73" s="31"/>
      <c r="E73" s="31"/>
      <c r="F73" s="73" t="s">
        <v>61</v>
      </c>
      <c r="G73" s="73" t="s">
        <v>184</v>
      </c>
      <c r="H73" s="73" t="s">
        <v>61</v>
      </c>
      <c r="I73" s="72" t="s">
        <v>314</v>
      </c>
      <c r="J73" s="26"/>
      <c r="K73" s="82"/>
    </row>
    <row r="74" spans="1:11" s="1" customFormat="1" x14ac:dyDescent="0.3">
      <c r="A74" s="93"/>
      <c r="B74" s="17" t="s">
        <v>88</v>
      </c>
      <c r="C74" s="30"/>
      <c r="D74" s="31"/>
      <c r="E74" s="31"/>
      <c r="F74" s="73"/>
      <c r="G74" s="71"/>
      <c r="H74" s="73"/>
      <c r="I74" s="72"/>
      <c r="J74" s="26"/>
      <c r="K74" s="82"/>
    </row>
    <row r="75" spans="1:11" s="1" customFormat="1" x14ac:dyDescent="0.3">
      <c r="A75" s="94"/>
      <c r="B75" s="17" t="s">
        <v>89</v>
      </c>
      <c r="C75" s="30"/>
      <c r="D75" s="31"/>
      <c r="E75" s="31"/>
      <c r="F75" s="73"/>
      <c r="G75" s="71"/>
      <c r="H75" s="73"/>
      <c r="I75" s="72"/>
      <c r="J75" s="26"/>
      <c r="K75" s="82"/>
    </row>
    <row r="76" spans="1:11" s="1" customFormat="1" ht="44.4" customHeight="1" x14ac:dyDescent="0.3">
      <c r="A76" s="122" t="s">
        <v>21</v>
      </c>
      <c r="B76" s="4" t="s">
        <v>137</v>
      </c>
      <c r="C76" s="30"/>
      <c r="D76" s="31"/>
      <c r="E76" s="31"/>
      <c r="F76" s="88" t="s">
        <v>183</v>
      </c>
      <c r="G76" s="88" t="s">
        <v>179</v>
      </c>
      <c r="H76" s="128"/>
      <c r="I76" s="91" t="s">
        <v>297</v>
      </c>
      <c r="J76" s="26"/>
      <c r="K76" s="82"/>
    </row>
    <row r="77" spans="1:11" s="1" customFormat="1" x14ac:dyDescent="0.3">
      <c r="A77" s="123"/>
      <c r="B77" s="18" t="s">
        <v>130</v>
      </c>
      <c r="C77" s="32">
        <f>SUM(C78:C79)</f>
        <v>20200.725160000002</v>
      </c>
      <c r="D77" s="32">
        <f>SUM(D78:D79)</f>
        <v>20173.58466</v>
      </c>
      <c r="E77" s="32">
        <f>SUM(E78:E79)</f>
        <v>20173.58466</v>
      </c>
      <c r="F77" s="88"/>
      <c r="G77" s="88"/>
      <c r="H77" s="129"/>
      <c r="I77" s="91"/>
      <c r="J77" s="26"/>
      <c r="K77" s="82"/>
    </row>
    <row r="78" spans="1:11" s="1" customFormat="1" x14ac:dyDescent="0.3">
      <c r="A78" s="123"/>
      <c r="B78" s="18" t="s">
        <v>9</v>
      </c>
      <c r="C78" s="30">
        <v>0</v>
      </c>
      <c r="D78" s="30">
        <v>0</v>
      </c>
      <c r="E78" s="30">
        <v>0</v>
      </c>
      <c r="F78" s="88"/>
      <c r="G78" s="88"/>
      <c r="H78" s="129"/>
      <c r="I78" s="91"/>
      <c r="J78" s="26"/>
      <c r="K78" s="82"/>
    </row>
    <row r="79" spans="1:11" s="1" customFormat="1" x14ac:dyDescent="0.3">
      <c r="A79" s="123"/>
      <c r="B79" s="18" t="s">
        <v>10</v>
      </c>
      <c r="C79" s="30">
        <v>20200.725160000002</v>
      </c>
      <c r="D79" s="32">
        <v>20173.58466</v>
      </c>
      <c r="E79" s="32">
        <v>20173.58466</v>
      </c>
      <c r="F79" s="88"/>
      <c r="G79" s="88"/>
      <c r="H79" s="129"/>
      <c r="I79" s="91"/>
      <c r="J79" s="26"/>
      <c r="K79" s="82"/>
    </row>
    <row r="80" spans="1:11" s="1" customFormat="1" x14ac:dyDescent="0.3">
      <c r="A80" s="123"/>
      <c r="B80" s="18" t="s">
        <v>11</v>
      </c>
      <c r="C80" s="30">
        <v>0</v>
      </c>
      <c r="D80" s="30">
        <v>0</v>
      </c>
      <c r="E80" s="30">
        <v>0</v>
      </c>
      <c r="F80" s="88"/>
      <c r="G80" s="88"/>
      <c r="H80" s="129"/>
      <c r="I80" s="91"/>
      <c r="J80" s="26"/>
      <c r="K80" s="82"/>
    </row>
    <row r="81" spans="1:11" s="1" customFormat="1" x14ac:dyDescent="0.3">
      <c r="A81" s="123"/>
      <c r="B81" s="18" t="s">
        <v>12</v>
      </c>
      <c r="C81" s="30">
        <v>0</v>
      </c>
      <c r="D81" s="30">
        <v>0</v>
      </c>
      <c r="E81" s="30">
        <v>0</v>
      </c>
      <c r="F81" s="88"/>
      <c r="G81" s="88"/>
      <c r="H81" s="129"/>
      <c r="I81" s="91"/>
      <c r="J81" s="26"/>
      <c r="K81" s="82"/>
    </row>
    <row r="82" spans="1:11" s="1" customFormat="1" x14ac:dyDescent="0.3">
      <c r="A82" s="123"/>
      <c r="B82" s="18" t="s">
        <v>81</v>
      </c>
      <c r="C82" s="30">
        <v>0</v>
      </c>
      <c r="D82" s="30">
        <v>0</v>
      </c>
      <c r="E82" s="30">
        <v>0</v>
      </c>
      <c r="F82" s="88"/>
      <c r="G82" s="88"/>
      <c r="H82" s="129"/>
      <c r="I82" s="91"/>
      <c r="J82" s="26"/>
      <c r="K82" s="82"/>
    </row>
    <row r="83" spans="1:11" s="1" customFormat="1" x14ac:dyDescent="0.3">
      <c r="A83" s="123"/>
      <c r="B83" s="18" t="s">
        <v>82</v>
      </c>
      <c r="C83" s="30">
        <v>0</v>
      </c>
      <c r="D83" s="30">
        <v>0</v>
      </c>
      <c r="E83" s="30">
        <v>0</v>
      </c>
      <c r="F83" s="88"/>
      <c r="G83" s="88"/>
      <c r="H83" s="130"/>
      <c r="I83" s="91"/>
      <c r="J83" s="26"/>
      <c r="K83" s="82"/>
    </row>
    <row r="84" spans="1:11" s="1" customFormat="1" ht="197.4" customHeight="1" x14ac:dyDescent="0.3">
      <c r="A84" s="123"/>
      <c r="B84" s="17" t="s">
        <v>225</v>
      </c>
      <c r="C84" s="30"/>
      <c r="D84" s="31"/>
      <c r="E84" s="31"/>
      <c r="F84" s="73" t="s">
        <v>61</v>
      </c>
      <c r="G84" s="71" t="s">
        <v>226</v>
      </c>
      <c r="H84" s="73" t="s">
        <v>61</v>
      </c>
      <c r="I84" s="72" t="s">
        <v>298</v>
      </c>
      <c r="J84" s="26"/>
      <c r="K84" s="82"/>
    </row>
    <row r="85" spans="1:11" s="1" customFormat="1" ht="43.95" customHeight="1" x14ac:dyDescent="0.3">
      <c r="A85" s="123"/>
      <c r="B85" s="17" t="s">
        <v>246</v>
      </c>
      <c r="C85" s="30"/>
      <c r="D85" s="31"/>
      <c r="E85" s="31"/>
      <c r="F85" s="73" t="s">
        <v>61</v>
      </c>
      <c r="G85" s="71" t="s">
        <v>184</v>
      </c>
      <c r="H85" s="73" t="s">
        <v>61</v>
      </c>
      <c r="I85" s="72" t="s">
        <v>299</v>
      </c>
      <c r="J85" s="26"/>
      <c r="K85" s="82"/>
    </row>
    <row r="86" spans="1:11" s="1" customFormat="1" x14ac:dyDescent="0.3">
      <c r="A86" s="123"/>
      <c r="B86" s="17" t="s">
        <v>90</v>
      </c>
      <c r="C86" s="30"/>
      <c r="D86" s="31"/>
      <c r="E86" s="31"/>
      <c r="F86" s="73"/>
      <c r="G86" s="71"/>
      <c r="H86" s="73"/>
      <c r="I86" s="72"/>
      <c r="J86" s="26"/>
      <c r="K86" s="82"/>
    </row>
    <row r="87" spans="1:11" s="1" customFormat="1" x14ac:dyDescent="0.3">
      <c r="A87" s="124"/>
      <c r="B87" s="17" t="s">
        <v>91</v>
      </c>
      <c r="C87" s="30"/>
      <c r="D87" s="31"/>
      <c r="E87" s="31"/>
      <c r="F87" s="73"/>
      <c r="G87" s="71"/>
      <c r="H87" s="73"/>
      <c r="I87" s="72"/>
      <c r="J87" s="26"/>
      <c r="K87" s="82"/>
    </row>
    <row r="88" spans="1:11" s="1" customFormat="1" ht="97.2" customHeight="1" x14ac:dyDescent="0.3">
      <c r="A88" s="92" t="s">
        <v>22</v>
      </c>
      <c r="B88" s="4" t="s">
        <v>232</v>
      </c>
      <c r="C88" s="30"/>
      <c r="D88" s="31"/>
      <c r="E88" s="31"/>
      <c r="F88" s="88" t="s">
        <v>183</v>
      </c>
      <c r="G88" s="88" t="s">
        <v>179</v>
      </c>
      <c r="H88" s="128"/>
      <c r="I88" s="91" t="s">
        <v>283</v>
      </c>
      <c r="J88" s="26"/>
      <c r="K88" s="82"/>
    </row>
    <row r="89" spans="1:11" s="1" customFormat="1" x14ac:dyDescent="0.3">
      <c r="A89" s="93"/>
      <c r="B89" s="18" t="s">
        <v>130</v>
      </c>
      <c r="C89" s="37">
        <f>C91+C90</f>
        <v>880.21356000000003</v>
      </c>
      <c r="D89" s="32">
        <f>SUM(D90:D91)</f>
        <v>873.43133</v>
      </c>
      <c r="E89" s="32">
        <f>SUM(E90:E91)</f>
        <v>873.43133</v>
      </c>
      <c r="F89" s="88"/>
      <c r="G89" s="88"/>
      <c r="H89" s="129"/>
      <c r="I89" s="91"/>
      <c r="J89" s="26"/>
      <c r="K89" s="82"/>
    </row>
    <row r="90" spans="1:11" s="1" customFormat="1" x14ac:dyDescent="0.3">
      <c r="A90" s="93"/>
      <c r="B90" s="18" t="s">
        <v>9</v>
      </c>
      <c r="C90" s="37">
        <v>0</v>
      </c>
      <c r="D90" s="30">
        <v>0</v>
      </c>
      <c r="E90" s="30">
        <v>0</v>
      </c>
      <c r="F90" s="88"/>
      <c r="G90" s="88"/>
      <c r="H90" s="129"/>
      <c r="I90" s="91"/>
      <c r="J90" s="26"/>
      <c r="K90" s="82"/>
    </row>
    <row r="91" spans="1:11" s="1" customFormat="1" x14ac:dyDescent="0.3">
      <c r="A91" s="93"/>
      <c r="B91" s="18" t="s">
        <v>10</v>
      </c>
      <c r="C91" s="37">
        <v>880.21356000000003</v>
      </c>
      <c r="D91" s="32">
        <v>873.43133</v>
      </c>
      <c r="E91" s="32">
        <v>873.43133</v>
      </c>
      <c r="F91" s="88"/>
      <c r="G91" s="88"/>
      <c r="H91" s="129"/>
      <c r="I91" s="91"/>
      <c r="J91" s="26"/>
      <c r="K91" s="82"/>
    </row>
    <row r="92" spans="1:11" s="1" customFormat="1" x14ac:dyDescent="0.3">
      <c r="A92" s="93"/>
      <c r="B92" s="18" t="s">
        <v>11</v>
      </c>
      <c r="C92" s="30">
        <v>0</v>
      </c>
      <c r="D92" s="30">
        <v>0</v>
      </c>
      <c r="E92" s="30">
        <v>0</v>
      </c>
      <c r="F92" s="88"/>
      <c r="G92" s="88"/>
      <c r="H92" s="129"/>
      <c r="I92" s="91"/>
      <c r="J92" s="26"/>
      <c r="K92" s="82"/>
    </row>
    <row r="93" spans="1:11" s="1" customFormat="1" x14ac:dyDescent="0.3">
      <c r="A93" s="93"/>
      <c r="B93" s="18" t="s">
        <v>12</v>
      </c>
      <c r="C93" s="30">
        <v>0</v>
      </c>
      <c r="D93" s="30">
        <v>0</v>
      </c>
      <c r="E93" s="30">
        <v>0</v>
      </c>
      <c r="F93" s="88"/>
      <c r="G93" s="88"/>
      <c r="H93" s="129"/>
      <c r="I93" s="91"/>
      <c r="J93" s="26"/>
      <c r="K93" s="82"/>
    </row>
    <row r="94" spans="1:11" s="1" customFormat="1" x14ac:dyDescent="0.3">
      <c r="A94" s="93"/>
      <c r="B94" s="18" t="s">
        <v>81</v>
      </c>
      <c r="C94" s="30">
        <v>0</v>
      </c>
      <c r="D94" s="30">
        <v>0</v>
      </c>
      <c r="E94" s="30">
        <v>0</v>
      </c>
      <c r="F94" s="88"/>
      <c r="G94" s="88"/>
      <c r="H94" s="129"/>
      <c r="I94" s="91"/>
      <c r="J94" s="26"/>
      <c r="K94" s="82"/>
    </row>
    <row r="95" spans="1:11" s="1" customFormat="1" x14ac:dyDescent="0.3">
      <c r="A95" s="93"/>
      <c r="B95" s="18" t="s">
        <v>82</v>
      </c>
      <c r="C95" s="30">
        <v>0</v>
      </c>
      <c r="D95" s="30">
        <v>0</v>
      </c>
      <c r="E95" s="30">
        <v>0</v>
      </c>
      <c r="F95" s="88"/>
      <c r="G95" s="88"/>
      <c r="H95" s="130"/>
      <c r="I95" s="91"/>
      <c r="J95" s="26"/>
      <c r="K95" s="82"/>
    </row>
    <row r="96" spans="1:11" s="1" customFormat="1" ht="97.95" customHeight="1" x14ac:dyDescent="0.3">
      <c r="A96" s="93"/>
      <c r="B96" s="19" t="s">
        <v>224</v>
      </c>
      <c r="C96" s="30"/>
      <c r="D96" s="31"/>
      <c r="E96" s="31"/>
      <c r="F96" s="73" t="s">
        <v>61</v>
      </c>
      <c r="G96" s="71" t="s">
        <v>184</v>
      </c>
      <c r="H96" s="73" t="s">
        <v>61</v>
      </c>
      <c r="I96" s="72" t="s">
        <v>284</v>
      </c>
      <c r="J96" s="26"/>
      <c r="K96" s="82"/>
    </row>
    <row r="97" spans="1:11" s="1" customFormat="1" x14ac:dyDescent="0.3">
      <c r="A97" s="93"/>
      <c r="B97" s="17" t="s">
        <v>92</v>
      </c>
      <c r="C97" s="30"/>
      <c r="D97" s="31"/>
      <c r="E97" s="31"/>
      <c r="F97" s="73"/>
      <c r="G97" s="71"/>
      <c r="H97" s="73"/>
      <c r="I97" s="72"/>
      <c r="J97" s="26"/>
      <c r="K97" s="82"/>
    </row>
    <row r="98" spans="1:11" s="1" customFormat="1" x14ac:dyDescent="0.3">
      <c r="A98" s="94"/>
      <c r="B98" s="17" t="s">
        <v>93</v>
      </c>
      <c r="C98" s="30"/>
      <c r="D98" s="31"/>
      <c r="E98" s="31"/>
      <c r="F98" s="73"/>
      <c r="G98" s="71"/>
      <c r="H98" s="73"/>
      <c r="I98" s="72"/>
      <c r="J98" s="26"/>
      <c r="K98" s="82"/>
    </row>
    <row r="99" spans="1:11" s="1" customFormat="1" ht="26.4" x14ac:dyDescent="0.3">
      <c r="A99" s="92" t="s">
        <v>23</v>
      </c>
      <c r="B99" s="4" t="s">
        <v>223</v>
      </c>
      <c r="C99" s="30"/>
      <c r="D99" s="31"/>
      <c r="E99" s="31"/>
      <c r="F99" s="88" t="s">
        <v>183</v>
      </c>
      <c r="G99" s="88" t="s">
        <v>179</v>
      </c>
      <c r="H99" s="91"/>
      <c r="I99" s="91" t="s">
        <v>301</v>
      </c>
      <c r="J99" s="26"/>
      <c r="K99" s="82"/>
    </row>
    <row r="100" spans="1:11" s="1" customFormat="1" x14ac:dyDescent="0.3">
      <c r="A100" s="93"/>
      <c r="B100" s="18" t="s">
        <v>130</v>
      </c>
      <c r="C100" s="32">
        <f>SUM(C101:C102)</f>
        <v>1779.4020700000001</v>
      </c>
      <c r="D100" s="32">
        <f>SUM(D101:D102)</f>
        <v>1777.3742099999999</v>
      </c>
      <c r="E100" s="32">
        <f>SUM(E101:E102)</f>
        <v>1777.3742099999999</v>
      </c>
      <c r="F100" s="88"/>
      <c r="G100" s="88"/>
      <c r="H100" s="91"/>
      <c r="I100" s="91"/>
      <c r="J100" s="26"/>
      <c r="K100" s="82"/>
    </row>
    <row r="101" spans="1:11" s="1" customFormat="1" x14ac:dyDescent="0.3">
      <c r="A101" s="93"/>
      <c r="B101" s="18" t="s">
        <v>9</v>
      </c>
      <c r="C101" s="30">
        <v>0</v>
      </c>
      <c r="D101" s="30">
        <v>0</v>
      </c>
      <c r="E101" s="30">
        <v>0</v>
      </c>
      <c r="F101" s="88"/>
      <c r="G101" s="88"/>
      <c r="H101" s="91"/>
      <c r="I101" s="91"/>
      <c r="J101" s="26"/>
      <c r="K101" s="82"/>
    </row>
    <row r="102" spans="1:11" s="1" customFormat="1" x14ac:dyDescent="0.3">
      <c r="A102" s="93"/>
      <c r="B102" s="18" t="s">
        <v>10</v>
      </c>
      <c r="C102" s="32">
        <v>1779.4020700000001</v>
      </c>
      <c r="D102" s="32">
        <v>1777.3742099999999</v>
      </c>
      <c r="E102" s="32">
        <v>1777.3742099999999</v>
      </c>
      <c r="F102" s="88"/>
      <c r="G102" s="88"/>
      <c r="H102" s="91"/>
      <c r="I102" s="91"/>
      <c r="J102" s="26"/>
      <c r="K102" s="82"/>
    </row>
    <row r="103" spans="1:11" s="1" customFormat="1" x14ac:dyDescent="0.3">
      <c r="A103" s="93"/>
      <c r="B103" s="18" t="s">
        <v>11</v>
      </c>
      <c r="C103" s="30">
        <v>0</v>
      </c>
      <c r="D103" s="30">
        <v>0</v>
      </c>
      <c r="E103" s="30">
        <v>0</v>
      </c>
      <c r="F103" s="88"/>
      <c r="G103" s="88"/>
      <c r="H103" s="91"/>
      <c r="I103" s="91"/>
      <c r="J103" s="26"/>
      <c r="K103" s="82"/>
    </row>
    <row r="104" spans="1:11" s="1" customFormat="1" x14ac:dyDescent="0.3">
      <c r="A104" s="93"/>
      <c r="B104" s="18" t="s">
        <v>12</v>
      </c>
      <c r="C104" s="30">
        <v>0</v>
      </c>
      <c r="D104" s="30">
        <v>0</v>
      </c>
      <c r="E104" s="30">
        <v>0</v>
      </c>
      <c r="F104" s="88"/>
      <c r="G104" s="88"/>
      <c r="H104" s="91"/>
      <c r="I104" s="91"/>
      <c r="J104" s="26"/>
      <c r="K104" s="82"/>
    </row>
    <row r="105" spans="1:11" s="1" customFormat="1" x14ac:dyDescent="0.3">
      <c r="A105" s="93"/>
      <c r="B105" s="18" t="s">
        <v>81</v>
      </c>
      <c r="C105" s="30">
        <v>0</v>
      </c>
      <c r="D105" s="30">
        <v>0</v>
      </c>
      <c r="E105" s="30">
        <v>0</v>
      </c>
      <c r="F105" s="88"/>
      <c r="G105" s="88"/>
      <c r="H105" s="91"/>
      <c r="I105" s="91"/>
      <c r="J105" s="26"/>
      <c r="K105" s="82"/>
    </row>
    <row r="106" spans="1:11" s="1" customFormat="1" x14ac:dyDescent="0.3">
      <c r="A106" s="93"/>
      <c r="B106" s="18" t="s">
        <v>82</v>
      </c>
      <c r="C106" s="30">
        <v>0</v>
      </c>
      <c r="D106" s="30">
        <v>0</v>
      </c>
      <c r="E106" s="30">
        <v>0</v>
      </c>
      <c r="F106" s="88"/>
      <c r="G106" s="88"/>
      <c r="H106" s="91"/>
      <c r="I106" s="91"/>
      <c r="J106" s="26"/>
      <c r="K106" s="82"/>
    </row>
    <row r="107" spans="1:11" s="1" customFormat="1" ht="70.95" customHeight="1" x14ac:dyDescent="0.3">
      <c r="A107" s="93"/>
      <c r="B107" s="17" t="s">
        <v>222</v>
      </c>
      <c r="C107" s="30"/>
      <c r="D107" s="31"/>
      <c r="E107" s="31"/>
      <c r="F107" s="73" t="s">
        <v>61</v>
      </c>
      <c r="G107" s="71" t="s">
        <v>176</v>
      </c>
      <c r="H107" s="73" t="s">
        <v>61</v>
      </c>
      <c r="I107" s="72" t="s">
        <v>235</v>
      </c>
      <c r="J107" s="26"/>
      <c r="K107" s="82"/>
    </row>
    <row r="108" spans="1:11" s="1" customFormat="1" ht="30.6" customHeight="1" x14ac:dyDescent="0.3">
      <c r="A108" s="93"/>
      <c r="B108" s="17" t="s">
        <v>245</v>
      </c>
      <c r="C108" s="30"/>
      <c r="D108" s="31"/>
      <c r="E108" s="31"/>
      <c r="F108" s="73" t="s">
        <v>61</v>
      </c>
      <c r="G108" s="71" t="s">
        <v>184</v>
      </c>
      <c r="H108" s="73" t="s">
        <v>61</v>
      </c>
      <c r="I108" s="72" t="s">
        <v>302</v>
      </c>
      <c r="J108" s="26"/>
      <c r="K108" s="82"/>
    </row>
    <row r="109" spans="1:11" s="1" customFormat="1" x14ac:dyDescent="0.3">
      <c r="A109" s="93"/>
      <c r="B109" s="17" t="s">
        <v>94</v>
      </c>
      <c r="C109" s="30"/>
      <c r="D109" s="31"/>
      <c r="E109" s="31"/>
      <c r="F109" s="73"/>
      <c r="G109" s="71"/>
      <c r="H109" s="73"/>
      <c r="I109" s="72"/>
      <c r="J109" s="26"/>
      <c r="K109" s="82"/>
    </row>
    <row r="110" spans="1:11" s="1" customFormat="1" x14ac:dyDescent="0.3">
      <c r="A110" s="94"/>
      <c r="B110" s="17" t="s">
        <v>95</v>
      </c>
      <c r="C110" s="30"/>
      <c r="D110" s="31"/>
      <c r="E110" s="31"/>
      <c r="F110" s="73"/>
      <c r="G110" s="71"/>
      <c r="H110" s="73"/>
      <c r="I110" s="72"/>
      <c r="J110" s="26"/>
      <c r="K110" s="82"/>
    </row>
    <row r="111" spans="1:11" s="1" customFormat="1" ht="39.6" x14ac:dyDescent="0.3">
      <c r="A111" s="92" t="s">
        <v>24</v>
      </c>
      <c r="B111" s="4" t="s">
        <v>221</v>
      </c>
      <c r="C111" s="30"/>
      <c r="D111" s="31"/>
      <c r="E111" s="31"/>
      <c r="F111" s="88" t="s">
        <v>183</v>
      </c>
      <c r="G111" s="88" t="s">
        <v>179</v>
      </c>
      <c r="H111" s="128"/>
      <c r="I111" s="91" t="s">
        <v>303</v>
      </c>
      <c r="J111" s="26"/>
      <c r="K111" s="82"/>
    </row>
    <row r="112" spans="1:11" s="1" customFormat="1" x14ac:dyDescent="0.3">
      <c r="A112" s="93"/>
      <c r="B112" s="18" t="s">
        <v>130</v>
      </c>
      <c r="C112" s="32">
        <f>SUM(C113:C114)</f>
        <v>15989.53397</v>
      </c>
      <c r="D112" s="32">
        <f>SUM(D113:D114)</f>
        <v>15986.852179999998</v>
      </c>
      <c r="E112" s="32">
        <f>SUM(E113:E114)</f>
        <v>15986.852179999998</v>
      </c>
      <c r="F112" s="88"/>
      <c r="G112" s="88"/>
      <c r="H112" s="129"/>
      <c r="I112" s="91"/>
      <c r="J112" s="26"/>
      <c r="K112" s="82"/>
    </row>
    <row r="113" spans="1:11" s="1" customFormat="1" x14ac:dyDescent="0.3">
      <c r="A113" s="93"/>
      <c r="B113" s="18" t="s">
        <v>9</v>
      </c>
      <c r="C113" s="30">
        <v>0</v>
      </c>
      <c r="D113" s="30">
        <v>0</v>
      </c>
      <c r="E113" s="30">
        <v>0</v>
      </c>
      <c r="F113" s="88"/>
      <c r="G113" s="88"/>
      <c r="H113" s="129"/>
      <c r="I113" s="91"/>
      <c r="J113" s="26"/>
      <c r="K113" s="82"/>
    </row>
    <row r="114" spans="1:11" s="1" customFormat="1" x14ac:dyDescent="0.3">
      <c r="A114" s="93"/>
      <c r="B114" s="18" t="s">
        <v>10</v>
      </c>
      <c r="C114" s="32">
        <v>15989.53397</v>
      </c>
      <c r="D114" s="32">
        <v>15986.852179999998</v>
      </c>
      <c r="E114" s="32">
        <v>15986.852179999998</v>
      </c>
      <c r="F114" s="88"/>
      <c r="G114" s="88"/>
      <c r="H114" s="129"/>
      <c r="I114" s="91"/>
      <c r="J114" s="26"/>
      <c r="K114" s="82"/>
    </row>
    <row r="115" spans="1:11" s="1" customFormat="1" x14ac:dyDescent="0.3">
      <c r="A115" s="93"/>
      <c r="B115" s="18" t="s">
        <v>11</v>
      </c>
      <c r="C115" s="30">
        <v>0</v>
      </c>
      <c r="D115" s="30">
        <v>0</v>
      </c>
      <c r="E115" s="30">
        <v>0</v>
      </c>
      <c r="F115" s="88"/>
      <c r="G115" s="88"/>
      <c r="H115" s="129"/>
      <c r="I115" s="91"/>
      <c r="J115" s="26"/>
      <c r="K115" s="82"/>
    </row>
    <row r="116" spans="1:11" s="1" customFormat="1" x14ac:dyDescent="0.3">
      <c r="A116" s="93"/>
      <c r="B116" s="18" t="s">
        <v>12</v>
      </c>
      <c r="C116" s="30">
        <v>0</v>
      </c>
      <c r="D116" s="30">
        <v>0</v>
      </c>
      <c r="E116" s="30">
        <v>0</v>
      </c>
      <c r="F116" s="88"/>
      <c r="G116" s="88"/>
      <c r="H116" s="129"/>
      <c r="I116" s="91"/>
      <c r="J116" s="26"/>
      <c r="K116" s="82"/>
    </row>
    <row r="117" spans="1:11" s="1" customFormat="1" x14ac:dyDescent="0.3">
      <c r="A117" s="93"/>
      <c r="B117" s="18" t="s">
        <v>81</v>
      </c>
      <c r="C117" s="30">
        <v>0</v>
      </c>
      <c r="D117" s="30">
        <v>0</v>
      </c>
      <c r="E117" s="30">
        <v>0</v>
      </c>
      <c r="F117" s="88"/>
      <c r="G117" s="88"/>
      <c r="H117" s="129"/>
      <c r="I117" s="91"/>
      <c r="J117" s="26"/>
      <c r="K117" s="82"/>
    </row>
    <row r="118" spans="1:11" s="1" customFormat="1" x14ac:dyDescent="0.3">
      <c r="A118" s="93"/>
      <c r="B118" s="18" t="s">
        <v>82</v>
      </c>
      <c r="C118" s="30">
        <v>0</v>
      </c>
      <c r="D118" s="30">
        <v>0</v>
      </c>
      <c r="E118" s="30">
        <v>0</v>
      </c>
      <c r="F118" s="88"/>
      <c r="G118" s="88"/>
      <c r="H118" s="130"/>
      <c r="I118" s="91"/>
      <c r="J118" s="26"/>
      <c r="K118" s="82"/>
    </row>
    <row r="119" spans="1:11" s="1" customFormat="1" ht="52.8" x14ac:dyDescent="0.3">
      <c r="A119" s="93"/>
      <c r="B119" s="17" t="s">
        <v>220</v>
      </c>
      <c r="C119" s="30"/>
      <c r="D119" s="31"/>
      <c r="E119" s="31"/>
      <c r="F119" s="73" t="s">
        <v>61</v>
      </c>
      <c r="G119" s="71" t="s">
        <v>184</v>
      </c>
      <c r="H119" s="73" t="s">
        <v>61</v>
      </c>
      <c r="I119" s="72" t="s">
        <v>304</v>
      </c>
      <c r="J119" s="26"/>
      <c r="K119" s="82"/>
    </row>
    <row r="120" spans="1:11" s="1" customFormat="1" x14ac:dyDescent="0.3">
      <c r="A120" s="93"/>
      <c r="B120" s="17" t="s">
        <v>96</v>
      </c>
      <c r="C120" s="30"/>
      <c r="D120" s="31"/>
      <c r="E120" s="31"/>
      <c r="F120" s="73"/>
      <c r="G120" s="71"/>
      <c r="H120" s="73"/>
      <c r="I120" s="72"/>
      <c r="J120" s="26"/>
      <c r="K120" s="82"/>
    </row>
    <row r="121" spans="1:11" s="1" customFormat="1" x14ac:dyDescent="0.3">
      <c r="A121" s="94"/>
      <c r="B121" s="17" t="s">
        <v>97</v>
      </c>
      <c r="C121" s="30"/>
      <c r="D121" s="31"/>
      <c r="E121" s="31"/>
      <c r="F121" s="73"/>
      <c r="G121" s="71"/>
      <c r="H121" s="73"/>
      <c r="I121" s="72"/>
      <c r="J121" s="26"/>
      <c r="K121" s="82"/>
    </row>
    <row r="122" spans="1:11" s="1" customFormat="1" ht="73.2" customHeight="1" x14ac:dyDescent="0.3">
      <c r="A122" s="92" t="s">
        <v>25</v>
      </c>
      <c r="B122" s="4" t="s">
        <v>219</v>
      </c>
      <c r="C122" s="30"/>
      <c r="D122" s="31"/>
      <c r="E122" s="31"/>
      <c r="F122" s="88" t="s">
        <v>183</v>
      </c>
      <c r="G122" s="88" t="s">
        <v>179</v>
      </c>
      <c r="H122" s="128"/>
      <c r="I122" s="85" t="s">
        <v>305</v>
      </c>
      <c r="J122" s="26"/>
      <c r="K122" s="82"/>
    </row>
    <row r="123" spans="1:11" s="1" customFormat="1" x14ac:dyDescent="0.3">
      <c r="A123" s="93"/>
      <c r="B123" s="18" t="s">
        <v>130</v>
      </c>
      <c r="C123" s="32">
        <f>SUM(C124:C125)</f>
        <v>939.46663000000001</v>
      </c>
      <c r="D123" s="32">
        <f>SUM(D124:D125)</f>
        <v>938.32542000000001</v>
      </c>
      <c r="E123" s="32">
        <f>SUM(E124:E125)</f>
        <v>938.32542000000001</v>
      </c>
      <c r="F123" s="88"/>
      <c r="G123" s="88"/>
      <c r="H123" s="129"/>
      <c r="I123" s="86"/>
      <c r="J123" s="26"/>
      <c r="K123" s="82"/>
    </row>
    <row r="124" spans="1:11" s="1" customFormat="1" x14ac:dyDescent="0.3">
      <c r="A124" s="93"/>
      <c r="B124" s="18" t="s">
        <v>9</v>
      </c>
      <c r="C124" s="30">
        <v>0</v>
      </c>
      <c r="D124" s="30">
        <v>0</v>
      </c>
      <c r="E124" s="30">
        <v>0</v>
      </c>
      <c r="F124" s="88"/>
      <c r="G124" s="88"/>
      <c r="H124" s="129"/>
      <c r="I124" s="86"/>
      <c r="J124" s="26"/>
      <c r="K124" s="82"/>
    </row>
    <row r="125" spans="1:11" s="1" customFormat="1" x14ac:dyDescent="0.3">
      <c r="A125" s="93"/>
      <c r="B125" s="18" t="s">
        <v>10</v>
      </c>
      <c r="C125" s="32">
        <v>939.46663000000001</v>
      </c>
      <c r="D125" s="32">
        <v>938.32542000000001</v>
      </c>
      <c r="E125" s="32">
        <v>938.32542000000001</v>
      </c>
      <c r="F125" s="88"/>
      <c r="G125" s="88"/>
      <c r="H125" s="129"/>
      <c r="I125" s="86"/>
      <c r="J125" s="26"/>
      <c r="K125" s="82"/>
    </row>
    <row r="126" spans="1:11" s="1" customFormat="1" x14ac:dyDescent="0.3">
      <c r="A126" s="93"/>
      <c r="B126" s="18" t="s">
        <v>11</v>
      </c>
      <c r="C126" s="30">
        <v>0</v>
      </c>
      <c r="D126" s="30">
        <v>0</v>
      </c>
      <c r="E126" s="30">
        <v>0</v>
      </c>
      <c r="F126" s="88"/>
      <c r="G126" s="88"/>
      <c r="H126" s="129"/>
      <c r="I126" s="86"/>
      <c r="J126" s="26"/>
      <c r="K126" s="82"/>
    </row>
    <row r="127" spans="1:11" s="1" customFormat="1" x14ac:dyDescent="0.3">
      <c r="A127" s="93"/>
      <c r="B127" s="18" t="s">
        <v>12</v>
      </c>
      <c r="C127" s="30">
        <v>0</v>
      </c>
      <c r="D127" s="30">
        <v>0</v>
      </c>
      <c r="E127" s="30">
        <v>0</v>
      </c>
      <c r="F127" s="88"/>
      <c r="G127" s="88"/>
      <c r="H127" s="129"/>
      <c r="I127" s="86"/>
      <c r="J127" s="26"/>
      <c r="K127" s="82"/>
    </row>
    <row r="128" spans="1:11" s="1" customFormat="1" x14ac:dyDescent="0.3">
      <c r="A128" s="93"/>
      <c r="B128" s="18" t="s">
        <v>81</v>
      </c>
      <c r="C128" s="30">
        <v>0</v>
      </c>
      <c r="D128" s="30">
        <v>0</v>
      </c>
      <c r="E128" s="30">
        <v>0</v>
      </c>
      <c r="F128" s="88"/>
      <c r="G128" s="88"/>
      <c r="H128" s="129"/>
      <c r="I128" s="86"/>
      <c r="J128" s="26"/>
      <c r="K128" s="82"/>
    </row>
    <row r="129" spans="1:11" s="1" customFormat="1" x14ac:dyDescent="0.3">
      <c r="A129" s="93"/>
      <c r="B129" s="18" t="s">
        <v>82</v>
      </c>
      <c r="C129" s="30">
        <v>0</v>
      </c>
      <c r="D129" s="30">
        <v>0</v>
      </c>
      <c r="E129" s="30">
        <v>0</v>
      </c>
      <c r="F129" s="88"/>
      <c r="G129" s="88"/>
      <c r="H129" s="130"/>
      <c r="I129" s="87"/>
      <c r="J129" s="26"/>
      <c r="K129" s="82"/>
    </row>
    <row r="130" spans="1:11" s="1" customFormat="1" ht="72.599999999999994" customHeight="1" x14ac:dyDescent="0.3">
      <c r="A130" s="93"/>
      <c r="B130" s="17" t="s">
        <v>244</v>
      </c>
      <c r="C130" s="30"/>
      <c r="D130" s="31"/>
      <c r="E130" s="31"/>
      <c r="F130" s="73" t="s">
        <v>61</v>
      </c>
      <c r="G130" s="71" t="s">
        <v>184</v>
      </c>
      <c r="H130" s="73" t="s">
        <v>61</v>
      </c>
      <c r="I130" s="72" t="s">
        <v>306</v>
      </c>
      <c r="J130" s="26"/>
      <c r="K130" s="82"/>
    </row>
    <row r="131" spans="1:11" s="1" customFormat="1" x14ac:dyDescent="0.3">
      <c r="A131" s="93"/>
      <c r="B131" s="17" t="s">
        <v>98</v>
      </c>
      <c r="C131" s="30"/>
      <c r="D131" s="31"/>
      <c r="E131" s="31"/>
      <c r="F131" s="73"/>
      <c r="G131" s="71"/>
      <c r="H131" s="73"/>
      <c r="I131" s="72"/>
      <c r="J131" s="26"/>
      <c r="K131" s="82"/>
    </row>
    <row r="132" spans="1:11" s="1" customFormat="1" x14ac:dyDescent="0.3">
      <c r="A132" s="94"/>
      <c r="B132" s="17" t="s">
        <v>99</v>
      </c>
      <c r="C132" s="30"/>
      <c r="D132" s="31"/>
      <c r="E132" s="31"/>
      <c r="F132" s="73"/>
      <c r="G132" s="71"/>
      <c r="H132" s="73"/>
      <c r="I132" s="72"/>
      <c r="J132" s="26"/>
      <c r="K132" s="82"/>
    </row>
    <row r="133" spans="1:11" s="1" customFormat="1" ht="73.95" customHeight="1" x14ac:dyDescent="0.3">
      <c r="A133" s="92" t="s">
        <v>26</v>
      </c>
      <c r="B133" s="4" t="s">
        <v>218</v>
      </c>
      <c r="C133" s="30"/>
      <c r="D133" s="31"/>
      <c r="E133" s="31"/>
      <c r="F133" s="88" t="s">
        <v>183</v>
      </c>
      <c r="G133" s="88" t="s">
        <v>179</v>
      </c>
      <c r="H133" s="128"/>
      <c r="I133" s="91" t="s">
        <v>273</v>
      </c>
      <c r="J133" s="26"/>
      <c r="K133" s="82"/>
    </row>
    <row r="134" spans="1:11" s="1" customFormat="1" x14ac:dyDescent="0.3">
      <c r="A134" s="93"/>
      <c r="B134" s="18" t="s">
        <v>130</v>
      </c>
      <c r="C134" s="32">
        <f>SUM(C135:C136)</f>
        <v>421.24299999999999</v>
      </c>
      <c r="D134" s="32">
        <f>SUM(D135:D136)</f>
        <v>420.81760000000003</v>
      </c>
      <c r="E134" s="32">
        <f>SUM(E135:E136)</f>
        <v>420.81760000000003</v>
      </c>
      <c r="F134" s="88"/>
      <c r="G134" s="88"/>
      <c r="H134" s="129"/>
      <c r="I134" s="91"/>
      <c r="J134" s="26"/>
      <c r="K134" s="82"/>
    </row>
    <row r="135" spans="1:11" s="1" customFormat="1" x14ac:dyDescent="0.3">
      <c r="A135" s="93"/>
      <c r="B135" s="18" t="s">
        <v>9</v>
      </c>
      <c r="C135" s="30">
        <v>0</v>
      </c>
      <c r="D135" s="30">
        <v>0</v>
      </c>
      <c r="E135" s="30">
        <v>0</v>
      </c>
      <c r="F135" s="88"/>
      <c r="G135" s="88"/>
      <c r="H135" s="129"/>
      <c r="I135" s="91"/>
      <c r="J135" s="26"/>
      <c r="K135" s="82"/>
    </row>
    <row r="136" spans="1:11" s="1" customFormat="1" x14ac:dyDescent="0.3">
      <c r="A136" s="93"/>
      <c r="B136" s="18" t="s">
        <v>10</v>
      </c>
      <c r="C136" s="32">
        <v>421.24299999999999</v>
      </c>
      <c r="D136" s="32">
        <v>420.81760000000003</v>
      </c>
      <c r="E136" s="32">
        <v>420.81760000000003</v>
      </c>
      <c r="F136" s="88"/>
      <c r="G136" s="88"/>
      <c r="H136" s="129"/>
      <c r="I136" s="91"/>
      <c r="J136" s="26"/>
      <c r="K136" s="82"/>
    </row>
    <row r="137" spans="1:11" s="1" customFormat="1" x14ac:dyDescent="0.3">
      <c r="A137" s="93"/>
      <c r="B137" s="18" t="s">
        <v>11</v>
      </c>
      <c r="C137" s="30">
        <v>0</v>
      </c>
      <c r="D137" s="30">
        <v>0</v>
      </c>
      <c r="E137" s="30">
        <v>0</v>
      </c>
      <c r="F137" s="88"/>
      <c r="G137" s="88"/>
      <c r="H137" s="129"/>
      <c r="I137" s="91"/>
      <c r="J137" s="26"/>
      <c r="K137" s="82"/>
    </row>
    <row r="138" spans="1:11" s="1" customFormat="1" x14ac:dyDescent="0.3">
      <c r="A138" s="93"/>
      <c r="B138" s="18" t="s">
        <v>12</v>
      </c>
      <c r="C138" s="30">
        <v>0</v>
      </c>
      <c r="D138" s="30">
        <v>0</v>
      </c>
      <c r="E138" s="30">
        <v>0</v>
      </c>
      <c r="F138" s="88"/>
      <c r="G138" s="88"/>
      <c r="H138" s="129"/>
      <c r="I138" s="91"/>
      <c r="J138" s="26"/>
      <c r="K138" s="82"/>
    </row>
    <row r="139" spans="1:11" s="1" customFormat="1" x14ac:dyDescent="0.3">
      <c r="A139" s="93"/>
      <c r="B139" s="18" t="s">
        <v>81</v>
      </c>
      <c r="C139" s="30">
        <v>0</v>
      </c>
      <c r="D139" s="30">
        <v>0</v>
      </c>
      <c r="E139" s="30">
        <v>0</v>
      </c>
      <c r="F139" s="88"/>
      <c r="G139" s="88"/>
      <c r="H139" s="129"/>
      <c r="I139" s="91"/>
      <c r="J139" s="26"/>
      <c r="K139" s="82"/>
    </row>
    <row r="140" spans="1:11" s="1" customFormat="1" x14ac:dyDescent="0.3">
      <c r="A140" s="93"/>
      <c r="B140" s="18" t="s">
        <v>82</v>
      </c>
      <c r="C140" s="30">
        <v>0</v>
      </c>
      <c r="D140" s="30">
        <v>0</v>
      </c>
      <c r="E140" s="30">
        <v>0</v>
      </c>
      <c r="F140" s="88"/>
      <c r="G140" s="88"/>
      <c r="H140" s="130"/>
      <c r="I140" s="91"/>
      <c r="J140" s="26"/>
      <c r="K140" s="82"/>
    </row>
    <row r="141" spans="1:11" s="1" customFormat="1" ht="44.4" customHeight="1" x14ac:dyDescent="0.3">
      <c r="A141" s="93"/>
      <c r="B141" s="17" t="s">
        <v>217</v>
      </c>
      <c r="C141" s="30"/>
      <c r="D141" s="31"/>
      <c r="E141" s="31"/>
      <c r="F141" s="73" t="s">
        <v>61</v>
      </c>
      <c r="G141" s="71" t="s">
        <v>184</v>
      </c>
      <c r="H141" s="73" t="s">
        <v>61</v>
      </c>
      <c r="I141" s="72" t="s">
        <v>251</v>
      </c>
      <c r="J141" s="26"/>
      <c r="K141" s="82"/>
    </row>
    <row r="142" spans="1:11" s="1" customFormat="1" x14ac:dyDescent="0.3">
      <c r="A142" s="93"/>
      <c r="B142" s="17" t="s">
        <v>100</v>
      </c>
      <c r="C142" s="30"/>
      <c r="D142" s="31"/>
      <c r="E142" s="31"/>
      <c r="F142" s="73"/>
      <c r="G142" s="71"/>
      <c r="H142" s="73"/>
      <c r="I142" s="72"/>
      <c r="J142" s="26"/>
      <c r="K142" s="82"/>
    </row>
    <row r="143" spans="1:11" s="1" customFormat="1" x14ac:dyDescent="0.3">
      <c r="A143" s="94"/>
      <c r="B143" s="17" t="s">
        <v>101</v>
      </c>
      <c r="C143" s="30"/>
      <c r="D143" s="31"/>
      <c r="E143" s="31"/>
      <c r="F143" s="73"/>
      <c r="G143" s="71"/>
      <c r="H143" s="73"/>
      <c r="I143" s="72"/>
      <c r="J143" s="26"/>
      <c r="K143" s="82"/>
    </row>
    <row r="144" spans="1:11" s="1" customFormat="1" ht="26.4" x14ac:dyDescent="0.3">
      <c r="A144" s="92" t="s">
        <v>27</v>
      </c>
      <c r="B144" s="4" t="s">
        <v>216</v>
      </c>
      <c r="C144" s="30"/>
      <c r="D144" s="31"/>
      <c r="E144" s="31"/>
      <c r="F144" s="88" t="s">
        <v>183</v>
      </c>
      <c r="G144" s="88" t="s">
        <v>179</v>
      </c>
      <c r="H144" s="137"/>
      <c r="I144" s="91" t="s">
        <v>75</v>
      </c>
      <c r="J144" s="26"/>
      <c r="K144" s="82"/>
    </row>
    <row r="145" spans="1:11" s="1" customFormat="1" x14ac:dyDescent="0.3">
      <c r="A145" s="93"/>
      <c r="B145" s="18" t="s">
        <v>130</v>
      </c>
      <c r="C145" s="32">
        <f>SUM(C146:C147)</f>
        <v>121.244</v>
      </c>
      <c r="D145" s="32">
        <f>SUM(D146:D147)</f>
        <v>121.24387</v>
      </c>
      <c r="E145" s="32">
        <f>SUM(E146:E147)</f>
        <v>121.24387</v>
      </c>
      <c r="F145" s="88"/>
      <c r="G145" s="88"/>
      <c r="H145" s="137"/>
      <c r="I145" s="91"/>
      <c r="J145" s="26"/>
      <c r="K145" s="82"/>
    </row>
    <row r="146" spans="1:11" s="1" customFormat="1" x14ac:dyDescent="0.3">
      <c r="A146" s="93"/>
      <c r="B146" s="18" t="s">
        <v>9</v>
      </c>
      <c r="C146" s="30">
        <v>0</v>
      </c>
      <c r="D146" s="30">
        <v>0</v>
      </c>
      <c r="E146" s="30">
        <v>0</v>
      </c>
      <c r="F146" s="88"/>
      <c r="G146" s="88"/>
      <c r="H146" s="137"/>
      <c r="I146" s="91"/>
      <c r="J146" s="26"/>
      <c r="K146" s="82"/>
    </row>
    <row r="147" spans="1:11" s="1" customFormat="1" x14ac:dyDescent="0.3">
      <c r="A147" s="93"/>
      <c r="B147" s="18" t="s">
        <v>10</v>
      </c>
      <c r="C147" s="32">
        <v>121.244</v>
      </c>
      <c r="D147" s="32">
        <v>121.24387</v>
      </c>
      <c r="E147" s="32">
        <v>121.24387</v>
      </c>
      <c r="F147" s="88"/>
      <c r="G147" s="88"/>
      <c r="H147" s="137"/>
      <c r="I147" s="91"/>
      <c r="J147" s="26"/>
      <c r="K147" s="82"/>
    </row>
    <row r="148" spans="1:11" s="1" customFormat="1" x14ac:dyDescent="0.3">
      <c r="A148" s="93"/>
      <c r="B148" s="18" t="s">
        <v>11</v>
      </c>
      <c r="C148" s="30">
        <v>0</v>
      </c>
      <c r="D148" s="30">
        <v>0</v>
      </c>
      <c r="E148" s="30">
        <v>0</v>
      </c>
      <c r="F148" s="88"/>
      <c r="G148" s="88"/>
      <c r="H148" s="137"/>
      <c r="I148" s="91"/>
      <c r="J148" s="26"/>
      <c r="K148" s="82"/>
    </row>
    <row r="149" spans="1:11" s="1" customFormat="1" x14ac:dyDescent="0.3">
      <c r="A149" s="93"/>
      <c r="B149" s="18" t="s">
        <v>12</v>
      </c>
      <c r="C149" s="30">
        <v>0</v>
      </c>
      <c r="D149" s="30">
        <v>0</v>
      </c>
      <c r="E149" s="30">
        <v>0</v>
      </c>
      <c r="F149" s="88"/>
      <c r="G149" s="88"/>
      <c r="H149" s="137"/>
      <c r="I149" s="91"/>
      <c r="J149" s="26"/>
      <c r="K149" s="82"/>
    </row>
    <row r="150" spans="1:11" s="1" customFormat="1" x14ac:dyDescent="0.3">
      <c r="A150" s="93"/>
      <c r="B150" s="18" t="s">
        <v>81</v>
      </c>
      <c r="C150" s="30">
        <v>0</v>
      </c>
      <c r="D150" s="30">
        <v>0</v>
      </c>
      <c r="E150" s="30">
        <v>0</v>
      </c>
      <c r="F150" s="88"/>
      <c r="G150" s="88"/>
      <c r="H150" s="137"/>
      <c r="I150" s="91"/>
      <c r="J150" s="26"/>
      <c r="K150" s="82"/>
    </row>
    <row r="151" spans="1:11" s="1" customFormat="1" x14ac:dyDescent="0.3">
      <c r="A151" s="93"/>
      <c r="B151" s="18" t="s">
        <v>82</v>
      </c>
      <c r="C151" s="30">
        <v>0</v>
      </c>
      <c r="D151" s="30">
        <v>0</v>
      </c>
      <c r="E151" s="30">
        <v>0</v>
      </c>
      <c r="F151" s="88"/>
      <c r="G151" s="88"/>
      <c r="H151" s="137"/>
      <c r="I151" s="91"/>
      <c r="J151" s="26"/>
      <c r="K151" s="82"/>
    </row>
    <row r="152" spans="1:11" s="1" customFormat="1" ht="39.6" x14ac:dyDescent="0.3">
      <c r="A152" s="93"/>
      <c r="B152" s="17" t="s">
        <v>243</v>
      </c>
      <c r="C152" s="30"/>
      <c r="D152" s="31"/>
      <c r="E152" s="31"/>
      <c r="F152" s="73" t="s">
        <v>61</v>
      </c>
      <c r="G152" s="73" t="s">
        <v>184</v>
      </c>
      <c r="H152" s="73" t="s">
        <v>61</v>
      </c>
      <c r="I152" s="72" t="s">
        <v>315</v>
      </c>
      <c r="J152" s="26"/>
      <c r="K152" s="82"/>
    </row>
    <row r="153" spans="1:11" s="1" customFormat="1" x14ac:dyDescent="0.3">
      <c r="A153" s="93"/>
      <c r="B153" s="17" t="s">
        <v>102</v>
      </c>
      <c r="C153" s="30"/>
      <c r="D153" s="31"/>
      <c r="E153" s="31"/>
      <c r="F153" s="73"/>
      <c r="G153" s="71"/>
      <c r="H153" s="73"/>
      <c r="I153" s="72"/>
      <c r="J153" s="26"/>
      <c r="K153" s="82"/>
    </row>
    <row r="154" spans="1:11" s="1" customFormat="1" x14ac:dyDescent="0.3">
      <c r="A154" s="94"/>
      <c r="B154" s="17" t="s">
        <v>103</v>
      </c>
      <c r="C154" s="30"/>
      <c r="D154" s="31"/>
      <c r="E154" s="31"/>
      <c r="F154" s="73"/>
      <c r="G154" s="71"/>
      <c r="H154" s="73"/>
      <c r="I154" s="72"/>
      <c r="J154" s="26"/>
      <c r="K154" s="82"/>
    </row>
    <row r="155" spans="1:11" s="1" customFormat="1" ht="26.4" x14ac:dyDescent="0.3">
      <c r="A155" s="92" t="s">
        <v>28</v>
      </c>
      <c r="B155" s="4" t="s">
        <v>215</v>
      </c>
      <c r="C155" s="30"/>
      <c r="D155" s="31"/>
      <c r="E155" s="31"/>
      <c r="F155" s="88" t="s">
        <v>183</v>
      </c>
      <c r="G155" s="88" t="s">
        <v>179</v>
      </c>
      <c r="H155" s="128"/>
      <c r="I155" s="91" t="s">
        <v>275</v>
      </c>
      <c r="J155" s="26"/>
      <c r="K155" s="82"/>
    </row>
    <row r="156" spans="1:11" s="1" customFormat="1" x14ac:dyDescent="0.3">
      <c r="A156" s="93"/>
      <c r="B156" s="18" t="s">
        <v>130</v>
      </c>
      <c r="C156" s="32">
        <f>SUM(C157:C158)</f>
        <v>7680.9014999999999</v>
      </c>
      <c r="D156" s="32">
        <f>SUM(D157:D158)</f>
        <v>7680.9</v>
      </c>
      <c r="E156" s="32">
        <f>SUM(E157:E158)</f>
        <v>7680.9</v>
      </c>
      <c r="F156" s="88"/>
      <c r="G156" s="88"/>
      <c r="H156" s="129"/>
      <c r="I156" s="91"/>
      <c r="J156" s="26"/>
      <c r="K156" s="82"/>
    </row>
    <row r="157" spans="1:11" s="1" customFormat="1" x14ac:dyDescent="0.3">
      <c r="A157" s="93"/>
      <c r="B157" s="18" t="s">
        <v>9</v>
      </c>
      <c r="C157" s="30">
        <v>0</v>
      </c>
      <c r="D157" s="30">
        <v>0</v>
      </c>
      <c r="E157" s="30">
        <v>0</v>
      </c>
      <c r="F157" s="88"/>
      <c r="G157" s="88"/>
      <c r="H157" s="129"/>
      <c r="I157" s="91"/>
      <c r="J157" s="26"/>
      <c r="K157" s="82"/>
    </row>
    <row r="158" spans="1:11" s="1" customFormat="1" x14ac:dyDescent="0.3">
      <c r="A158" s="93"/>
      <c r="B158" s="18" t="s">
        <v>10</v>
      </c>
      <c r="C158" s="32">
        <v>7680.9014999999999</v>
      </c>
      <c r="D158" s="32">
        <v>7680.9</v>
      </c>
      <c r="E158" s="32">
        <v>7680.9</v>
      </c>
      <c r="F158" s="88"/>
      <c r="G158" s="88"/>
      <c r="H158" s="129"/>
      <c r="I158" s="91"/>
      <c r="J158" s="26"/>
      <c r="K158" s="82"/>
    </row>
    <row r="159" spans="1:11" s="1" customFormat="1" x14ac:dyDescent="0.3">
      <c r="A159" s="93"/>
      <c r="B159" s="18" t="s">
        <v>11</v>
      </c>
      <c r="C159" s="30">
        <v>0</v>
      </c>
      <c r="D159" s="30">
        <v>0</v>
      </c>
      <c r="E159" s="30">
        <v>0</v>
      </c>
      <c r="F159" s="88"/>
      <c r="G159" s="88"/>
      <c r="H159" s="129"/>
      <c r="I159" s="91"/>
      <c r="J159" s="26"/>
      <c r="K159" s="82"/>
    </row>
    <row r="160" spans="1:11" s="1" customFormat="1" x14ac:dyDescent="0.3">
      <c r="A160" s="93"/>
      <c r="B160" s="18" t="s">
        <v>12</v>
      </c>
      <c r="C160" s="30">
        <v>0</v>
      </c>
      <c r="D160" s="30">
        <v>0</v>
      </c>
      <c r="E160" s="30">
        <v>0</v>
      </c>
      <c r="F160" s="88"/>
      <c r="G160" s="88"/>
      <c r="H160" s="129"/>
      <c r="I160" s="91"/>
      <c r="J160" s="26"/>
      <c r="K160" s="82"/>
    </row>
    <row r="161" spans="1:11" s="1" customFormat="1" x14ac:dyDescent="0.3">
      <c r="A161" s="93"/>
      <c r="B161" s="18" t="s">
        <v>81</v>
      </c>
      <c r="C161" s="30">
        <v>0</v>
      </c>
      <c r="D161" s="30">
        <v>0</v>
      </c>
      <c r="E161" s="30">
        <v>0</v>
      </c>
      <c r="F161" s="88"/>
      <c r="G161" s="88"/>
      <c r="H161" s="129"/>
      <c r="I161" s="91"/>
      <c r="J161" s="26"/>
      <c r="K161" s="82"/>
    </row>
    <row r="162" spans="1:11" s="1" customFormat="1" x14ac:dyDescent="0.3">
      <c r="A162" s="93"/>
      <c r="B162" s="18" t="s">
        <v>82</v>
      </c>
      <c r="C162" s="30">
        <v>0</v>
      </c>
      <c r="D162" s="30">
        <v>0</v>
      </c>
      <c r="E162" s="30">
        <v>0</v>
      </c>
      <c r="F162" s="88"/>
      <c r="G162" s="88"/>
      <c r="H162" s="130"/>
      <c r="I162" s="91"/>
      <c r="J162" s="26"/>
      <c r="K162" s="82"/>
    </row>
    <row r="163" spans="1:11" s="1" customFormat="1" ht="46.95" customHeight="1" x14ac:dyDescent="0.3">
      <c r="A163" s="93"/>
      <c r="B163" s="17" t="s">
        <v>242</v>
      </c>
      <c r="C163" s="30"/>
      <c r="D163" s="31"/>
      <c r="E163" s="31"/>
      <c r="F163" s="73" t="s">
        <v>61</v>
      </c>
      <c r="G163" s="73" t="s">
        <v>184</v>
      </c>
      <c r="H163" s="73" t="s">
        <v>61</v>
      </c>
      <c r="I163" s="72" t="s">
        <v>307</v>
      </c>
      <c r="J163" s="26"/>
      <c r="K163" s="82"/>
    </row>
    <row r="164" spans="1:11" s="1" customFormat="1" x14ac:dyDescent="0.3">
      <c r="A164" s="93"/>
      <c r="B164" s="17" t="s">
        <v>104</v>
      </c>
      <c r="C164" s="30"/>
      <c r="D164" s="31"/>
      <c r="E164" s="31"/>
      <c r="F164" s="73"/>
      <c r="G164" s="71"/>
      <c r="H164" s="73"/>
      <c r="I164" s="72"/>
      <c r="J164" s="26"/>
      <c r="K164" s="82"/>
    </row>
    <row r="165" spans="1:11" s="1" customFormat="1" x14ac:dyDescent="0.3">
      <c r="A165" s="94"/>
      <c r="B165" s="17" t="s">
        <v>105</v>
      </c>
      <c r="C165" s="30"/>
      <c r="D165" s="31"/>
      <c r="E165" s="31"/>
      <c r="F165" s="73"/>
      <c r="G165" s="71"/>
      <c r="H165" s="73"/>
      <c r="I165" s="72"/>
      <c r="J165" s="26"/>
      <c r="K165" s="82"/>
    </row>
    <row r="166" spans="1:11" s="1" customFormat="1" ht="60" customHeight="1" x14ac:dyDescent="0.3">
      <c r="A166" s="95" t="s">
        <v>29</v>
      </c>
      <c r="B166" s="4" t="s">
        <v>214</v>
      </c>
      <c r="C166" s="30"/>
      <c r="D166" s="31"/>
      <c r="E166" s="31"/>
      <c r="F166" s="88" t="s">
        <v>183</v>
      </c>
      <c r="G166" s="88" t="s">
        <v>179</v>
      </c>
      <c r="H166" s="90"/>
      <c r="I166" s="91"/>
      <c r="J166" s="26"/>
      <c r="K166" s="82"/>
    </row>
    <row r="167" spans="1:11" s="1" customFormat="1" x14ac:dyDescent="0.3">
      <c r="A167" s="96"/>
      <c r="B167" s="18" t="s">
        <v>130</v>
      </c>
      <c r="C167" s="32">
        <f>SUM(C168:C169)</f>
        <v>2527.6559999999999</v>
      </c>
      <c r="D167" s="32">
        <f>SUM(D168:D169)</f>
        <v>2527.6549300000001</v>
      </c>
      <c r="E167" s="32">
        <f>SUM(E168:E169)</f>
        <v>2527.6549300000001</v>
      </c>
      <c r="F167" s="88"/>
      <c r="G167" s="88"/>
      <c r="H167" s="90"/>
      <c r="I167" s="91"/>
      <c r="J167" s="26"/>
      <c r="K167" s="82"/>
    </row>
    <row r="168" spans="1:11" s="1" customFormat="1" x14ac:dyDescent="0.3">
      <c r="A168" s="96"/>
      <c r="B168" s="18" t="s">
        <v>9</v>
      </c>
      <c r="C168" s="30">
        <v>0</v>
      </c>
      <c r="D168" s="30">
        <v>0</v>
      </c>
      <c r="E168" s="30">
        <v>0</v>
      </c>
      <c r="F168" s="88"/>
      <c r="G168" s="88"/>
      <c r="H168" s="90"/>
      <c r="I168" s="91"/>
      <c r="J168" s="26"/>
      <c r="K168" s="82"/>
    </row>
    <row r="169" spans="1:11" s="1" customFormat="1" x14ac:dyDescent="0.3">
      <c r="A169" s="96"/>
      <c r="B169" s="18" t="s">
        <v>10</v>
      </c>
      <c r="C169" s="32">
        <v>2527.6559999999999</v>
      </c>
      <c r="D169" s="32">
        <v>2527.6549300000001</v>
      </c>
      <c r="E169" s="32">
        <v>2527.6549300000001</v>
      </c>
      <c r="F169" s="88"/>
      <c r="G169" s="88"/>
      <c r="H169" s="90"/>
      <c r="I169" s="91"/>
      <c r="J169" s="26"/>
      <c r="K169" s="82"/>
    </row>
    <row r="170" spans="1:11" s="1" customFormat="1" x14ac:dyDescent="0.3">
      <c r="A170" s="96"/>
      <c r="B170" s="18" t="s">
        <v>11</v>
      </c>
      <c r="C170" s="30">
        <v>0</v>
      </c>
      <c r="D170" s="30">
        <v>0</v>
      </c>
      <c r="E170" s="30">
        <v>0</v>
      </c>
      <c r="F170" s="88"/>
      <c r="G170" s="88"/>
      <c r="H170" s="90"/>
      <c r="I170" s="91"/>
      <c r="J170" s="26"/>
      <c r="K170" s="82"/>
    </row>
    <row r="171" spans="1:11" s="1" customFormat="1" x14ac:dyDescent="0.3">
      <c r="A171" s="96"/>
      <c r="B171" s="18" t="s">
        <v>12</v>
      </c>
      <c r="C171" s="30">
        <v>0</v>
      </c>
      <c r="D171" s="30">
        <v>0</v>
      </c>
      <c r="E171" s="30">
        <v>0</v>
      </c>
      <c r="F171" s="88"/>
      <c r="G171" s="88"/>
      <c r="H171" s="90"/>
      <c r="I171" s="91"/>
      <c r="J171" s="26"/>
      <c r="K171" s="82"/>
    </row>
    <row r="172" spans="1:11" s="1" customFormat="1" x14ac:dyDescent="0.3">
      <c r="A172" s="96"/>
      <c r="B172" s="18" t="s">
        <v>81</v>
      </c>
      <c r="C172" s="30">
        <v>0</v>
      </c>
      <c r="D172" s="30">
        <v>0</v>
      </c>
      <c r="E172" s="30">
        <v>0</v>
      </c>
      <c r="F172" s="88"/>
      <c r="G172" s="88"/>
      <c r="H172" s="90"/>
      <c r="I172" s="91"/>
      <c r="J172" s="26"/>
      <c r="K172" s="82"/>
    </row>
    <row r="173" spans="1:11" s="1" customFormat="1" x14ac:dyDescent="0.3">
      <c r="A173" s="96"/>
      <c r="B173" s="18" t="s">
        <v>82</v>
      </c>
      <c r="C173" s="30">
        <v>0</v>
      </c>
      <c r="D173" s="30">
        <v>0</v>
      </c>
      <c r="E173" s="30">
        <v>0</v>
      </c>
      <c r="F173" s="88"/>
      <c r="G173" s="88"/>
      <c r="H173" s="90"/>
      <c r="I173" s="91"/>
      <c r="J173" s="26"/>
      <c r="K173" s="82"/>
    </row>
    <row r="174" spans="1:11" s="1" customFormat="1" ht="79.2" customHeight="1" x14ac:dyDescent="0.3">
      <c r="A174" s="96"/>
      <c r="B174" s="17" t="s">
        <v>213</v>
      </c>
      <c r="C174" s="30"/>
      <c r="D174" s="31"/>
      <c r="E174" s="31"/>
      <c r="F174" s="73" t="s">
        <v>61</v>
      </c>
      <c r="G174" s="73" t="s">
        <v>184</v>
      </c>
      <c r="H174" s="73" t="s">
        <v>61</v>
      </c>
      <c r="I174" s="72" t="s">
        <v>276</v>
      </c>
      <c r="J174" s="26"/>
      <c r="K174" s="82"/>
    </row>
    <row r="175" spans="1:11" s="1" customFormat="1" x14ac:dyDescent="0.3">
      <c r="A175" s="96"/>
      <c r="B175" s="17" t="s">
        <v>106</v>
      </c>
      <c r="C175" s="30"/>
      <c r="D175" s="31"/>
      <c r="E175" s="31"/>
      <c r="F175" s="73"/>
      <c r="G175" s="71"/>
      <c r="H175" s="73"/>
      <c r="I175" s="72"/>
      <c r="J175" s="26"/>
      <c r="K175" s="82"/>
    </row>
    <row r="176" spans="1:11" s="1" customFormat="1" x14ac:dyDescent="0.3">
      <c r="A176" s="97"/>
      <c r="B176" s="17" t="s">
        <v>107</v>
      </c>
      <c r="C176" s="30"/>
      <c r="D176" s="31"/>
      <c r="E176" s="31"/>
      <c r="F176" s="73"/>
      <c r="G176" s="71"/>
      <c r="H176" s="73"/>
      <c r="I176" s="72"/>
      <c r="J176" s="26"/>
      <c r="K176" s="82"/>
    </row>
    <row r="177" spans="1:11" s="1" customFormat="1" ht="57" customHeight="1" x14ac:dyDescent="0.3">
      <c r="A177" s="92" t="s">
        <v>30</v>
      </c>
      <c r="B177" s="4" t="s">
        <v>212</v>
      </c>
      <c r="C177" s="30"/>
      <c r="D177" s="31"/>
      <c r="E177" s="31"/>
      <c r="F177" s="88" t="s">
        <v>183</v>
      </c>
      <c r="G177" s="88" t="s">
        <v>179</v>
      </c>
      <c r="H177" s="128"/>
      <c r="I177" s="91" t="s">
        <v>274</v>
      </c>
      <c r="J177" s="26"/>
      <c r="K177" s="82"/>
    </row>
    <row r="178" spans="1:11" s="1" customFormat="1" x14ac:dyDescent="0.3">
      <c r="A178" s="93"/>
      <c r="B178" s="18" t="s">
        <v>130</v>
      </c>
      <c r="C178" s="32">
        <f>SUM(C179:C180)</f>
        <v>1522.068</v>
      </c>
      <c r="D178" s="32">
        <f>SUM(D179:D180)</f>
        <v>1506.4961499999999</v>
      </c>
      <c r="E178" s="32">
        <f>SUM(E179:E180)</f>
        <v>1506.4961499999999</v>
      </c>
      <c r="F178" s="88"/>
      <c r="G178" s="88"/>
      <c r="H178" s="129"/>
      <c r="I178" s="91"/>
      <c r="J178" s="26"/>
      <c r="K178" s="82"/>
    </row>
    <row r="179" spans="1:11" s="1" customFormat="1" x14ac:dyDescent="0.3">
      <c r="A179" s="93"/>
      <c r="B179" s="18" t="s">
        <v>9</v>
      </c>
      <c r="C179" s="30">
        <v>0</v>
      </c>
      <c r="D179" s="30">
        <v>0</v>
      </c>
      <c r="E179" s="30">
        <v>0</v>
      </c>
      <c r="F179" s="88"/>
      <c r="G179" s="88"/>
      <c r="H179" s="129"/>
      <c r="I179" s="91"/>
      <c r="J179" s="26"/>
      <c r="K179" s="82"/>
    </row>
    <row r="180" spans="1:11" s="1" customFormat="1" x14ac:dyDescent="0.3">
      <c r="A180" s="93"/>
      <c r="B180" s="18" t="s">
        <v>10</v>
      </c>
      <c r="C180" s="32">
        <v>1522.068</v>
      </c>
      <c r="D180" s="32">
        <v>1506.4961499999999</v>
      </c>
      <c r="E180" s="32">
        <v>1506.4961499999999</v>
      </c>
      <c r="F180" s="88"/>
      <c r="G180" s="88"/>
      <c r="H180" s="129"/>
      <c r="I180" s="91"/>
      <c r="J180" s="26"/>
      <c r="K180" s="82"/>
    </row>
    <row r="181" spans="1:11" s="1" customFormat="1" x14ac:dyDescent="0.3">
      <c r="A181" s="93"/>
      <c r="B181" s="18" t="s">
        <v>11</v>
      </c>
      <c r="C181" s="30">
        <v>0</v>
      </c>
      <c r="D181" s="30">
        <v>0</v>
      </c>
      <c r="E181" s="30">
        <v>0</v>
      </c>
      <c r="F181" s="88"/>
      <c r="G181" s="88"/>
      <c r="H181" s="129"/>
      <c r="I181" s="91"/>
      <c r="J181" s="26"/>
      <c r="K181" s="82"/>
    </row>
    <row r="182" spans="1:11" s="1" customFormat="1" x14ac:dyDescent="0.3">
      <c r="A182" s="93"/>
      <c r="B182" s="18" t="s">
        <v>12</v>
      </c>
      <c r="C182" s="30">
        <v>0</v>
      </c>
      <c r="D182" s="30">
        <v>0</v>
      </c>
      <c r="E182" s="30">
        <v>0</v>
      </c>
      <c r="F182" s="88"/>
      <c r="G182" s="88"/>
      <c r="H182" s="129"/>
      <c r="I182" s="91"/>
      <c r="J182" s="26"/>
      <c r="K182" s="82"/>
    </row>
    <row r="183" spans="1:11" s="1" customFormat="1" x14ac:dyDescent="0.3">
      <c r="A183" s="93"/>
      <c r="B183" s="18" t="s">
        <v>81</v>
      </c>
      <c r="C183" s="30">
        <v>0</v>
      </c>
      <c r="D183" s="30">
        <v>0</v>
      </c>
      <c r="E183" s="30">
        <v>0</v>
      </c>
      <c r="F183" s="88"/>
      <c r="G183" s="88"/>
      <c r="H183" s="129"/>
      <c r="I183" s="91"/>
      <c r="J183" s="26"/>
      <c r="K183" s="82"/>
    </row>
    <row r="184" spans="1:11" s="1" customFormat="1" x14ac:dyDescent="0.3">
      <c r="A184" s="93"/>
      <c r="B184" s="18" t="s">
        <v>82</v>
      </c>
      <c r="C184" s="30">
        <v>0</v>
      </c>
      <c r="D184" s="30">
        <v>0</v>
      </c>
      <c r="E184" s="30">
        <v>0</v>
      </c>
      <c r="F184" s="88"/>
      <c r="G184" s="88"/>
      <c r="H184" s="130"/>
      <c r="I184" s="91"/>
      <c r="J184" s="26"/>
      <c r="K184" s="82"/>
    </row>
    <row r="185" spans="1:11" s="1" customFormat="1" ht="52.95" customHeight="1" x14ac:dyDescent="0.3">
      <c r="A185" s="93"/>
      <c r="B185" s="17" t="s">
        <v>211</v>
      </c>
      <c r="C185" s="30"/>
      <c r="D185" s="31"/>
      <c r="E185" s="31"/>
      <c r="F185" s="73" t="s">
        <v>61</v>
      </c>
      <c r="G185" s="71" t="s">
        <v>184</v>
      </c>
      <c r="H185" s="73" t="s">
        <v>61</v>
      </c>
      <c r="I185" s="72" t="s">
        <v>277</v>
      </c>
      <c r="J185" s="26"/>
      <c r="K185" s="82"/>
    </row>
    <row r="186" spans="1:11" s="1" customFormat="1" x14ac:dyDescent="0.3">
      <c r="A186" s="93"/>
      <c r="B186" s="17" t="s">
        <v>108</v>
      </c>
      <c r="C186" s="30"/>
      <c r="D186" s="31"/>
      <c r="E186" s="31"/>
      <c r="F186" s="73"/>
      <c r="G186" s="71"/>
      <c r="H186" s="73"/>
      <c r="I186" s="72"/>
      <c r="J186" s="26"/>
      <c r="K186" s="82"/>
    </row>
    <row r="187" spans="1:11" s="1" customFormat="1" x14ac:dyDescent="0.3">
      <c r="A187" s="94"/>
      <c r="B187" s="17" t="s">
        <v>109</v>
      </c>
      <c r="C187" s="30"/>
      <c r="D187" s="31"/>
      <c r="E187" s="31"/>
      <c r="F187" s="73"/>
      <c r="G187" s="71"/>
      <c r="H187" s="73"/>
      <c r="I187" s="72"/>
      <c r="J187" s="26"/>
      <c r="K187" s="82"/>
    </row>
    <row r="188" spans="1:11" s="1" customFormat="1" ht="87" customHeight="1" x14ac:dyDescent="0.3">
      <c r="A188" s="92" t="s">
        <v>31</v>
      </c>
      <c r="B188" s="72" t="s">
        <v>210</v>
      </c>
      <c r="C188" s="30"/>
      <c r="D188" s="31"/>
      <c r="E188" s="31"/>
      <c r="F188" s="88" t="s">
        <v>183</v>
      </c>
      <c r="G188" s="88" t="s">
        <v>179</v>
      </c>
      <c r="H188" s="128"/>
      <c r="I188" s="91" t="s">
        <v>278</v>
      </c>
      <c r="J188" s="26"/>
      <c r="K188" s="82"/>
    </row>
    <row r="189" spans="1:11" s="1" customFormat="1" x14ac:dyDescent="0.3">
      <c r="A189" s="93"/>
      <c r="B189" s="18" t="s">
        <v>130</v>
      </c>
      <c r="C189" s="32">
        <f>SUM(C190:C191)</f>
        <v>1139.576</v>
      </c>
      <c r="D189" s="32">
        <f>SUM(D190:D191)</f>
        <v>1139.5724</v>
      </c>
      <c r="E189" s="32">
        <f>SUM(E190:E191)</f>
        <v>1139.5724</v>
      </c>
      <c r="F189" s="88"/>
      <c r="G189" s="88"/>
      <c r="H189" s="129"/>
      <c r="I189" s="91"/>
      <c r="J189" s="26"/>
      <c r="K189" s="82"/>
    </row>
    <row r="190" spans="1:11" s="1" customFormat="1" x14ac:dyDescent="0.3">
      <c r="A190" s="93"/>
      <c r="B190" s="18" t="s">
        <v>9</v>
      </c>
      <c r="C190" s="30">
        <v>0</v>
      </c>
      <c r="D190" s="30">
        <v>0</v>
      </c>
      <c r="E190" s="30">
        <v>0</v>
      </c>
      <c r="F190" s="88"/>
      <c r="G190" s="88"/>
      <c r="H190" s="129"/>
      <c r="I190" s="91"/>
      <c r="J190" s="26"/>
      <c r="K190" s="82"/>
    </row>
    <row r="191" spans="1:11" s="1" customFormat="1" x14ac:dyDescent="0.3">
      <c r="A191" s="93"/>
      <c r="B191" s="18" t="s">
        <v>10</v>
      </c>
      <c r="C191" s="32">
        <v>1139.576</v>
      </c>
      <c r="D191" s="32">
        <v>1139.5724</v>
      </c>
      <c r="E191" s="32">
        <v>1139.5724</v>
      </c>
      <c r="F191" s="88"/>
      <c r="G191" s="88"/>
      <c r="H191" s="129"/>
      <c r="I191" s="91"/>
      <c r="J191" s="26"/>
      <c r="K191" s="82"/>
    </row>
    <row r="192" spans="1:11" s="1" customFormat="1" x14ac:dyDescent="0.3">
      <c r="A192" s="93"/>
      <c r="B192" s="18" t="s">
        <v>11</v>
      </c>
      <c r="C192" s="30">
        <v>0</v>
      </c>
      <c r="D192" s="30">
        <v>0</v>
      </c>
      <c r="E192" s="30">
        <v>0</v>
      </c>
      <c r="F192" s="88"/>
      <c r="G192" s="88"/>
      <c r="H192" s="129"/>
      <c r="I192" s="91"/>
      <c r="J192" s="26"/>
      <c r="K192" s="82"/>
    </row>
    <row r="193" spans="1:11" s="1" customFormat="1" x14ac:dyDescent="0.3">
      <c r="A193" s="93"/>
      <c r="B193" s="18" t="s">
        <v>12</v>
      </c>
      <c r="C193" s="30">
        <v>0</v>
      </c>
      <c r="D193" s="30">
        <v>0</v>
      </c>
      <c r="E193" s="30">
        <v>0</v>
      </c>
      <c r="F193" s="88"/>
      <c r="G193" s="88"/>
      <c r="H193" s="129"/>
      <c r="I193" s="91"/>
      <c r="J193" s="26"/>
      <c r="K193" s="82"/>
    </row>
    <row r="194" spans="1:11" s="1" customFormat="1" x14ac:dyDescent="0.3">
      <c r="A194" s="93"/>
      <c r="B194" s="18" t="s">
        <v>81</v>
      </c>
      <c r="C194" s="30">
        <v>0</v>
      </c>
      <c r="D194" s="30">
        <v>0</v>
      </c>
      <c r="E194" s="30">
        <v>0</v>
      </c>
      <c r="F194" s="88"/>
      <c r="G194" s="88"/>
      <c r="H194" s="129"/>
      <c r="I194" s="91"/>
      <c r="J194" s="26"/>
      <c r="K194" s="82"/>
    </row>
    <row r="195" spans="1:11" s="1" customFormat="1" x14ac:dyDescent="0.3">
      <c r="A195" s="93"/>
      <c r="B195" s="18" t="s">
        <v>82</v>
      </c>
      <c r="C195" s="30">
        <v>0</v>
      </c>
      <c r="D195" s="30">
        <v>0</v>
      </c>
      <c r="E195" s="30">
        <v>0</v>
      </c>
      <c r="F195" s="88"/>
      <c r="G195" s="88"/>
      <c r="H195" s="130"/>
      <c r="I195" s="91"/>
      <c r="J195" s="26"/>
      <c r="K195" s="82"/>
    </row>
    <row r="196" spans="1:11" s="1" customFormat="1" ht="72.599999999999994" customHeight="1" x14ac:dyDescent="0.3">
      <c r="A196" s="93"/>
      <c r="B196" s="17" t="s">
        <v>209</v>
      </c>
      <c r="C196" s="30"/>
      <c r="D196" s="31"/>
      <c r="E196" s="31"/>
      <c r="F196" s="73" t="s">
        <v>61</v>
      </c>
      <c r="G196" s="71" t="s">
        <v>184</v>
      </c>
      <c r="H196" s="73" t="s">
        <v>61</v>
      </c>
      <c r="I196" s="72" t="s">
        <v>279</v>
      </c>
      <c r="J196" s="26"/>
      <c r="K196" s="82"/>
    </row>
    <row r="197" spans="1:11" s="1" customFormat="1" x14ac:dyDescent="0.3">
      <c r="A197" s="93"/>
      <c r="B197" s="17" t="s">
        <v>110</v>
      </c>
      <c r="C197" s="30"/>
      <c r="D197" s="31"/>
      <c r="E197" s="31"/>
      <c r="F197" s="73"/>
      <c r="G197" s="71"/>
      <c r="H197" s="73"/>
      <c r="I197" s="72"/>
      <c r="J197" s="26"/>
      <c r="K197" s="82"/>
    </row>
    <row r="198" spans="1:11" s="1" customFormat="1" x14ac:dyDescent="0.3">
      <c r="A198" s="94"/>
      <c r="B198" s="17" t="s">
        <v>111</v>
      </c>
      <c r="C198" s="30"/>
      <c r="D198" s="31"/>
      <c r="E198" s="31"/>
      <c r="F198" s="73"/>
      <c r="G198" s="71"/>
      <c r="H198" s="73"/>
      <c r="I198" s="72"/>
      <c r="J198" s="26"/>
      <c r="K198" s="82"/>
    </row>
    <row r="199" spans="1:11" s="1" customFormat="1" ht="59.4" customHeight="1" x14ac:dyDescent="0.3">
      <c r="A199" s="92" t="s">
        <v>32</v>
      </c>
      <c r="B199" s="4" t="s">
        <v>207</v>
      </c>
      <c r="C199" s="30"/>
      <c r="D199" s="31"/>
      <c r="E199" s="31"/>
      <c r="F199" s="88" t="s">
        <v>183</v>
      </c>
      <c r="G199" s="88" t="s">
        <v>179</v>
      </c>
      <c r="H199" s="128"/>
      <c r="I199" s="91" t="s">
        <v>241</v>
      </c>
      <c r="J199" s="26"/>
      <c r="K199" s="82"/>
    </row>
    <row r="200" spans="1:11" s="1" customFormat="1" x14ac:dyDescent="0.3">
      <c r="A200" s="93"/>
      <c r="B200" s="18" t="s">
        <v>130</v>
      </c>
      <c r="C200" s="32">
        <f>SUM(C201:C202)</f>
        <v>78.638999999999996</v>
      </c>
      <c r="D200" s="32">
        <f>SUM(D201:D202)</f>
        <v>78.638999999999996</v>
      </c>
      <c r="E200" s="32">
        <f>SUM(E201:E202)</f>
        <v>78.638999999999996</v>
      </c>
      <c r="F200" s="88"/>
      <c r="G200" s="88"/>
      <c r="H200" s="129"/>
      <c r="I200" s="91"/>
      <c r="J200" s="26"/>
      <c r="K200" s="82"/>
    </row>
    <row r="201" spans="1:11" s="1" customFormat="1" x14ac:dyDescent="0.3">
      <c r="A201" s="93"/>
      <c r="B201" s="18" t="s">
        <v>9</v>
      </c>
      <c r="C201" s="30">
        <v>0</v>
      </c>
      <c r="D201" s="30">
        <v>0</v>
      </c>
      <c r="E201" s="30">
        <v>0</v>
      </c>
      <c r="F201" s="88"/>
      <c r="G201" s="88"/>
      <c r="H201" s="129"/>
      <c r="I201" s="91"/>
      <c r="J201" s="26"/>
      <c r="K201" s="82"/>
    </row>
    <row r="202" spans="1:11" s="1" customFormat="1" x14ac:dyDescent="0.3">
      <c r="A202" s="93"/>
      <c r="B202" s="18" t="s">
        <v>10</v>
      </c>
      <c r="C202" s="32">
        <v>78.638999999999996</v>
      </c>
      <c r="D202" s="32">
        <v>78.638999999999996</v>
      </c>
      <c r="E202" s="32">
        <v>78.638999999999996</v>
      </c>
      <c r="F202" s="88"/>
      <c r="G202" s="88"/>
      <c r="H202" s="129"/>
      <c r="I202" s="91"/>
      <c r="J202" s="26"/>
      <c r="K202" s="82"/>
    </row>
    <row r="203" spans="1:11" s="1" customFormat="1" x14ac:dyDescent="0.3">
      <c r="A203" s="93"/>
      <c r="B203" s="18" t="s">
        <v>11</v>
      </c>
      <c r="C203" s="30">
        <v>0</v>
      </c>
      <c r="D203" s="30">
        <v>0</v>
      </c>
      <c r="E203" s="30">
        <v>0</v>
      </c>
      <c r="F203" s="88"/>
      <c r="G203" s="88"/>
      <c r="H203" s="129"/>
      <c r="I203" s="91"/>
      <c r="J203" s="26"/>
      <c r="K203" s="82"/>
    </row>
    <row r="204" spans="1:11" s="1" customFormat="1" x14ac:dyDescent="0.3">
      <c r="A204" s="93"/>
      <c r="B204" s="18" t="s">
        <v>12</v>
      </c>
      <c r="C204" s="30">
        <v>0</v>
      </c>
      <c r="D204" s="30">
        <v>0</v>
      </c>
      <c r="E204" s="30">
        <v>0</v>
      </c>
      <c r="F204" s="88"/>
      <c r="G204" s="88"/>
      <c r="H204" s="129"/>
      <c r="I204" s="91"/>
      <c r="J204" s="26"/>
      <c r="K204" s="82"/>
    </row>
    <row r="205" spans="1:11" s="1" customFormat="1" x14ac:dyDescent="0.3">
      <c r="A205" s="93"/>
      <c r="B205" s="18" t="s">
        <v>81</v>
      </c>
      <c r="C205" s="30">
        <v>0</v>
      </c>
      <c r="D205" s="30">
        <v>0</v>
      </c>
      <c r="E205" s="30">
        <v>0</v>
      </c>
      <c r="F205" s="88"/>
      <c r="G205" s="88"/>
      <c r="H205" s="129"/>
      <c r="I205" s="91"/>
      <c r="J205" s="26"/>
      <c r="K205" s="82"/>
    </row>
    <row r="206" spans="1:11" s="1" customFormat="1" x14ac:dyDescent="0.3">
      <c r="A206" s="93"/>
      <c r="B206" s="18" t="s">
        <v>82</v>
      </c>
      <c r="C206" s="30">
        <v>0</v>
      </c>
      <c r="D206" s="30">
        <v>0</v>
      </c>
      <c r="E206" s="30">
        <v>0</v>
      </c>
      <c r="F206" s="88"/>
      <c r="G206" s="88"/>
      <c r="H206" s="130"/>
      <c r="I206" s="91"/>
      <c r="J206" s="26"/>
      <c r="K206" s="82"/>
    </row>
    <row r="207" spans="1:11" s="1" customFormat="1" ht="60" customHeight="1" x14ac:dyDescent="0.3">
      <c r="A207" s="93"/>
      <c r="B207" s="17" t="s">
        <v>206</v>
      </c>
      <c r="C207" s="30"/>
      <c r="D207" s="31"/>
      <c r="E207" s="31"/>
      <c r="F207" s="73" t="s">
        <v>61</v>
      </c>
      <c r="G207" s="71" t="s">
        <v>184</v>
      </c>
      <c r="H207" s="73" t="s">
        <v>61</v>
      </c>
      <c r="I207" s="72" t="s">
        <v>250</v>
      </c>
      <c r="J207" s="26"/>
      <c r="K207" s="82"/>
    </row>
    <row r="208" spans="1:11" s="1" customFormat="1" x14ac:dyDescent="0.3">
      <c r="A208" s="93"/>
      <c r="B208" s="17" t="s">
        <v>112</v>
      </c>
      <c r="C208" s="30"/>
      <c r="D208" s="31"/>
      <c r="E208" s="31"/>
      <c r="F208" s="73"/>
      <c r="G208" s="71"/>
      <c r="H208" s="73"/>
      <c r="I208" s="72"/>
      <c r="J208" s="26"/>
      <c r="K208" s="82"/>
    </row>
    <row r="209" spans="1:11" s="1" customFormat="1" x14ac:dyDescent="0.3">
      <c r="A209" s="94"/>
      <c r="B209" s="17" t="s">
        <v>113</v>
      </c>
      <c r="C209" s="30"/>
      <c r="D209" s="31"/>
      <c r="E209" s="31"/>
      <c r="F209" s="73"/>
      <c r="G209" s="71"/>
      <c r="H209" s="73"/>
      <c r="I209" s="72"/>
      <c r="J209" s="26"/>
      <c r="K209" s="82"/>
    </row>
    <row r="210" spans="1:11" s="1" customFormat="1" ht="57.6" customHeight="1" x14ac:dyDescent="0.3">
      <c r="A210" s="92" t="s">
        <v>33</v>
      </c>
      <c r="B210" s="4" t="s">
        <v>208</v>
      </c>
      <c r="C210" s="30"/>
      <c r="D210" s="31"/>
      <c r="E210" s="31"/>
      <c r="F210" s="88" t="s">
        <v>183</v>
      </c>
      <c r="G210" s="88" t="s">
        <v>179</v>
      </c>
      <c r="H210" s="128"/>
      <c r="I210" s="91" t="s">
        <v>308</v>
      </c>
      <c r="J210" s="26"/>
      <c r="K210" s="82"/>
    </row>
    <row r="211" spans="1:11" s="1" customFormat="1" x14ac:dyDescent="0.3">
      <c r="A211" s="93"/>
      <c r="B211" s="18" t="s">
        <v>130</v>
      </c>
      <c r="C211" s="32">
        <f>SUM(C212:C213)</f>
        <v>1225.53151</v>
      </c>
      <c r="D211" s="32">
        <f>SUM(D212:D213)</f>
        <v>1219.5162700000001</v>
      </c>
      <c r="E211" s="32">
        <f>SUM(E212:E213)</f>
        <v>1219.5162700000001</v>
      </c>
      <c r="F211" s="88"/>
      <c r="G211" s="88"/>
      <c r="H211" s="129"/>
      <c r="I211" s="91"/>
      <c r="J211" s="26"/>
      <c r="K211" s="82"/>
    </row>
    <row r="212" spans="1:11" s="1" customFormat="1" x14ac:dyDescent="0.3">
      <c r="A212" s="93"/>
      <c r="B212" s="18" t="s">
        <v>9</v>
      </c>
      <c r="C212" s="32">
        <v>0</v>
      </c>
      <c r="D212" s="32">
        <v>0</v>
      </c>
      <c r="E212" s="32">
        <v>0</v>
      </c>
      <c r="F212" s="88"/>
      <c r="G212" s="88"/>
      <c r="H212" s="129"/>
      <c r="I212" s="91"/>
      <c r="J212" s="26"/>
      <c r="K212" s="82"/>
    </row>
    <row r="213" spans="1:11" s="1" customFormat="1" x14ac:dyDescent="0.3">
      <c r="A213" s="93"/>
      <c r="B213" s="18" t="s">
        <v>10</v>
      </c>
      <c r="C213" s="81">
        <v>1225.53151</v>
      </c>
      <c r="D213" s="32">
        <v>1219.5162700000001</v>
      </c>
      <c r="E213" s="32">
        <v>1219.5162700000001</v>
      </c>
      <c r="F213" s="88"/>
      <c r="G213" s="88"/>
      <c r="H213" s="129"/>
      <c r="I213" s="91"/>
      <c r="J213" s="26"/>
      <c r="K213" s="82"/>
    </row>
    <row r="214" spans="1:11" s="1" customFormat="1" x14ac:dyDescent="0.3">
      <c r="A214" s="93"/>
      <c r="B214" s="18" t="s">
        <v>11</v>
      </c>
      <c r="C214" s="30">
        <v>0</v>
      </c>
      <c r="D214" s="30">
        <v>0</v>
      </c>
      <c r="E214" s="30">
        <v>0</v>
      </c>
      <c r="F214" s="88"/>
      <c r="G214" s="88"/>
      <c r="H214" s="129"/>
      <c r="I214" s="91"/>
      <c r="J214" s="26"/>
      <c r="K214" s="82"/>
    </row>
    <row r="215" spans="1:11" s="1" customFormat="1" x14ac:dyDescent="0.3">
      <c r="A215" s="93"/>
      <c r="B215" s="18" t="s">
        <v>12</v>
      </c>
      <c r="C215" s="30">
        <v>0</v>
      </c>
      <c r="D215" s="30">
        <v>0</v>
      </c>
      <c r="E215" s="30">
        <v>0</v>
      </c>
      <c r="F215" s="88"/>
      <c r="G215" s="88"/>
      <c r="H215" s="129"/>
      <c r="I215" s="91"/>
      <c r="J215" s="26"/>
      <c r="K215" s="82"/>
    </row>
    <row r="216" spans="1:11" s="1" customFormat="1" x14ac:dyDescent="0.3">
      <c r="A216" s="93"/>
      <c r="B216" s="18" t="s">
        <v>81</v>
      </c>
      <c r="C216" s="30">
        <v>0</v>
      </c>
      <c r="D216" s="30">
        <v>0</v>
      </c>
      <c r="E216" s="30">
        <v>0</v>
      </c>
      <c r="F216" s="88"/>
      <c r="G216" s="88"/>
      <c r="H216" s="129"/>
      <c r="I216" s="91"/>
      <c r="J216" s="26"/>
      <c r="K216" s="82"/>
    </row>
    <row r="217" spans="1:11" s="1" customFormat="1" x14ac:dyDescent="0.3">
      <c r="A217" s="93"/>
      <c r="B217" s="18" t="s">
        <v>82</v>
      </c>
      <c r="C217" s="30">
        <v>0</v>
      </c>
      <c r="D217" s="30">
        <v>0</v>
      </c>
      <c r="E217" s="30">
        <v>0</v>
      </c>
      <c r="F217" s="88"/>
      <c r="G217" s="88"/>
      <c r="H217" s="130"/>
      <c r="I217" s="91"/>
      <c r="J217" s="26"/>
      <c r="K217" s="82"/>
    </row>
    <row r="218" spans="1:11" s="1" customFormat="1" ht="39.6" customHeight="1" x14ac:dyDescent="0.3">
      <c r="A218" s="93"/>
      <c r="B218" s="17" t="s">
        <v>203</v>
      </c>
      <c r="C218" s="30"/>
      <c r="D218" s="31"/>
      <c r="E218" s="31"/>
      <c r="F218" s="73" t="s">
        <v>61</v>
      </c>
      <c r="G218" s="71" t="s">
        <v>184</v>
      </c>
      <c r="H218" s="73" t="s">
        <v>61</v>
      </c>
      <c r="I218" s="72" t="s">
        <v>309</v>
      </c>
      <c r="J218" s="26"/>
      <c r="K218" s="82"/>
    </row>
    <row r="219" spans="1:11" s="1" customFormat="1" ht="70.95" customHeight="1" x14ac:dyDescent="0.3">
      <c r="A219" s="93"/>
      <c r="B219" s="17" t="s">
        <v>204</v>
      </c>
      <c r="C219" s="30"/>
      <c r="D219" s="31"/>
      <c r="E219" s="31"/>
      <c r="F219" s="73" t="s">
        <v>61</v>
      </c>
      <c r="G219" s="71" t="s">
        <v>205</v>
      </c>
      <c r="H219" s="73" t="s">
        <v>61</v>
      </c>
      <c r="I219" s="72" t="s">
        <v>249</v>
      </c>
      <c r="J219" s="26"/>
      <c r="K219" s="82"/>
    </row>
    <row r="220" spans="1:11" s="1" customFormat="1" x14ac:dyDescent="0.3">
      <c r="A220" s="93"/>
      <c r="B220" s="17" t="s">
        <v>114</v>
      </c>
      <c r="C220" s="30"/>
      <c r="D220" s="31"/>
      <c r="E220" s="31"/>
      <c r="F220" s="73"/>
      <c r="G220" s="71"/>
      <c r="H220" s="73"/>
      <c r="I220" s="72"/>
      <c r="J220" s="26"/>
      <c r="K220" s="82"/>
    </row>
    <row r="221" spans="1:11" s="1" customFormat="1" x14ac:dyDescent="0.3">
      <c r="A221" s="94"/>
      <c r="B221" s="17" t="s">
        <v>115</v>
      </c>
      <c r="C221" s="30"/>
      <c r="D221" s="31"/>
      <c r="E221" s="31"/>
      <c r="F221" s="73"/>
      <c r="G221" s="71"/>
      <c r="H221" s="73"/>
      <c r="I221" s="72"/>
      <c r="J221" s="26"/>
      <c r="K221" s="82"/>
    </row>
    <row r="222" spans="1:11" s="1" customFormat="1" ht="26.4" x14ac:dyDescent="0.3">
      <c r="A222" s="84" t="s">
        <v>34</v>
      </c>
      <c r="B222" s="4" t="s">
        <v>66</v>
      </c>
      <c r="C222" s="30"/>
      <c r="D222" s="31"/>
      <c r="E222" s="31"/>
      <c r="F222" s="88" t="s">
        <v>183</v>
      </c>
      <c r="G222" s="88" t="s">
        <v>179</v>
      </c>
      <c r="H222" s="131"/>
      <c r="I222" s="22"/>
      <c r="J222" s="26"/>
      <c r="K222" s="82"/>
    </row>
    <row r="223" spans="1:11" s="1" customFormat="1" x14ac:dyDescent="0.3">
      <c r="A223" s="84"/>
      <c r="B223" s="18" t="s">
        <v>130</v>
      </c>
      <c r="C223" s="32">
        <f>C224+C225</f>
        <v>125394.4</v>
      </c>
      <c r="D223" s="32">
        <f>D231+D239+D247+D255+D263</f>
        <v>119158.69605999999</v>
      </c>
      <c r="E223" s="32">
        <f>E231+E239+E247+E255+E263</f>
        <v>119158.69605999999</v>
      </c>
      <c r="F223" s="88"/>
      <c r="G223" s="88"/>
      <c r="H223" s="131"/>
      <c r="I223" s="56"/>
      <c r="J223" s="26"/>
      <c r="K223" s="82"/>
    </row>
    <row r="224" spans="1:11" s="1" customFormat="1" x14ac:dyDescent="0.3">
      <c r="A224" s="84"/>
      <c r="B224" s="18" t="s">
        <v>9</v>
      </c>
      <c r="C224" s="32">
        <f>C232+C240+C248+C256+C264</f>
        <v>125394.4</v>
      </c>
      <c r="D224" s="32">
        <f>D232+D240+D248+D256+D264</f>
        <v>119158.69605999999</v>
      </c>
      <c r="E224" s="32">
        <f>E232+E240+E248+E256+E264</f>
        <v>119158.69605999999</v>
      </c>
      <c r="F224" s="88"/>
      <c r="G224" s="88"/>
      <c r="H224" s="131"/>
      <c r="I224" s="57"/>
      <c r="J224" s="26"/>
      <c r="K224" s="82"/>
    </row>
    <row r="225" spans="1:11" s="1" customFormat="1" x14ac:dyDescent="0.3">
      <c r="A225" s="84"/>
      <c r="B225" s="18" t="s">
        <v>10</v>
      </c>
      <c r="C225" s="30">
        <v>0</v>
      </c>
      <c r="D225" s="30">
        <v>0</v>
      </c>
      <c r="E225" s="30">
        <v>0</v>
      </c>
      <c r="F225" s="88"/>
      <c r="G225" s="88"/>
      <c r="H225" s="131"/>
      <c r="I225" s="57"/>
      <c r="J225" s="26"/>
      <c r="K225" s="82"/>
    </row>
    <row r="226" spans="1:11" s="1" customFormat="1" x14ac:dyDescent="0.3">
      <c r="A226" s="84"/>
      <c r="B226" s="18" t="s">
        <v>11</v>
      </c>
      <c r="C226" s="30">
        <v>0</v>
      </c>
      <c r="D226" s="30">
        <v>0</v>
      </c>
      <c r="E226" s="30">
        <v>0</v>
      </c>
      <c r="F226" s="88"/>
      <c r="G226" s="88"/>
      <c r="H226" s="131"/>
      <c r="I226" s="57"/>
      <c r="J226" s="26"/>
      <c r="K226" s="82"/>
    </row>
    <row r="227" spans="1:11" s="1" customFormat="1" x14ac:dyDescent="0.3">
      <c r="A227" s="84"/>
      <c r="B227" s="18" t="s">
        <v>12</v>
      </c>
      <c r="C227" s="30">
        <v>0</v>
      </c>
      <c r="D227" s="30">
        <v>0</v>
      </c>
      <c r="E227" s="30">
        <v>0</v>
      </c>
      <c r="F227" s="88"/>
      <c r="G227" s="88"/>
      <c r="H227" s="131"/>
      <c r="I227" s="23"/>
      <c r="J227" s="26"/>
      <c r="K227" s="82"/>
    </row>
    <row r="228" spans="1:11" s="1" customFormat="1" x14ac:dyDescent="0.3">
      <c r="A228" s="84"/>
      <c r="B228" s="18" t="s">
        <v>81</v>
      </c>
      <c r="C228" s="30">
        <v>0</v>
      </c>
      <c r="D228" s="30">
        <v>0</v>
      </c>
      <c r="E228" s="30">
        <v>0</v>
      </c>
      <c r="F228" s="88"/>
      <c r="G228" s="88"/>
      <c r="H228" s="131"/>
      <c r="I228" s="57"/>
      <c r="J228" s="26"/>
      <c r="K228" s="82"/>
    </row>
    <row r="229" spans="1:11" s="1" customFormat="1" x14ac:dyDescent="0.3">
      <c r="A229" s="84"/>
      <c r="B229" s="18" t="s">
        <v>82</v>
      </c>
      <c r="C229" s="30">
        <v>0</v>
      </c>
      <c r="D229" s="30">
        <v>0</v>
      </c>
      <c r="E229" s="30">
        <v>0</v>
      </c>
      <c r="F229" s="88"/>
      <c r="G229" s="88"/>
      <c r="H229" s="131"/>
      <c r="I229" s="24"/>
      <c r="J229" s="26"/>
      <c r="K229" s="82"/>
    </row>
    <row r="230" spans="1:11" s="1" customFormat="1" ht="30.6" customHeight="1" x14ac:dyDescent="0.3">
      <c r="A230" s="92" t="s">
        <v>35</v>
      </c>
      <c r="B230" s="4" t="s">
        <v>202</v>
      </c>
      <c r="C230" s="29"/>
      <c r="D230" s="33"/>
      <c r="E230" s="33"/>
      <c r="F230" s="88" t="s">
        <v>183</v>
      </c>
      <c r="G230" s="88" t="s">
        <v>179</v>
      </c>
      <c r="H230" s="136"/>
      <c r="I230" s="91"/>
      <c r="J230" s="26"/>
      <c r="K230" s="82"/>
    </row>
    <row r="231" spans="1:11" s="1" customFormat="1" x14ac:dyDescent="0.3">
      <c r="A231" s="93"/>
      <c r="B231" s="18" t="s">
        <v>130</v>
      </c>
      <c r="C231" s="29">
        <f>SUM(C232:C233)</f>
        <v>108844.4</v>
      </c>
      <c r="D231" s="29">
        <f>SUM(D232:D233)</f>
        <v>103280.44116</v>
      </c>
      <c r="E231" s="29">
        <f>SUM(E232:E233)</f>
        <v>103280.44116</v>
      </c>
      <c r="F231" s="88"/>
      <c r="G231" s="88"/>
      <c r="H231" s="136"/>
      <c r="I231" s="91"/>
      <c r="J231" s="26"/>
      <c r="K231" s="82"/>
    </row>
    <row r="232" spans="1:11" s="1" customFormat="1" x14ac:dyDescent="0.3">
      <c r="A232" s="93"/>
      <c r="B232" s="18" t="s">
        <v>9</v>
      </c>
      <c r="C232" s="29">
        <v>108844.4</v>
      </c>
      <c r="D232" s="29">
        <v>103280.44116</v>
      </c>
      <c r="E232" s="29">
        <v>103280.44116</v>
      </c>
      <c r="F232" s="88"/>
      <c r="G232" s="88"/>
      <c r="H232" s="136"/>
      <c r="I232" s="91"/>
      <c r="J232" s="26"/>
      <c r="K232" s="82"/>
    </row>
    <row r="233" spans="1:11" s="1" customFormat="1" x14ac:dyDescent="0.3">
      <c r="A233" s="93"/>
      <c r="B233" s="18" t="s">
        <v>10</v>
      </c>
      <c r="C233" s="30">
        <v>0</v>
      </c>
      <c r="D233" s="30">
        <v>0</v>
      </c>
      <c r="E233" s="30">
        <v>0</v>
      </c>
      <c r="F233" s="88"/>
      <c r="G233" s="88"/>
      <c r="H233" s="136"/>
      <c r="I233" s="91"/>
      <c r="J233" s="26"/>
      <c r="K233" s="82"/>
    </row>
    <row r="234" spans="1:11" s="1" customFormat="1" x14ac:dyDescent="0.3">
      <c r="A234" s="93"/>
      <c r="B234" s="18" t="s">
        <v>11</v>
      </c>
      <c r="C234" s="30">
        <v>0</v>
      </c>
      <c r="D234" s="30">
        <v>0</v>
      </c>
      <c r="E234" s="30">
        <v>0</v>
      </c>
      <c r="F234" s="88"/>
      <c r="G234" s="88"/>
      <c r="H234" s="136"/>
      <c r="I234" s="91"/>
      <c r="J234" s="26"/>
      <c r="K234" s="82"/>
    </row>
    <row r="235" spans="1:11" s="1" customFormat="1" x14ac:dyDescent="0.3">
      <c r="A235" s="93"/>
      <c r="B235" s="18" t="s">
        <v>12</v>
      </c>
      <c r="C235" s="30">
        <v>0</v>
      </c>
      <c r="D235" s="30">
        <v>0</v>
      </c>
      <c r="E235" s="30">
        <v>0</v>
      </c>
      <c r="F235" s="88"/>
      <c r="G235" s="88"/>
      <c r="H235" s="136"/>
      <c r="I235" s="91"/>
      <c r="J235" s="26"/>
      <c r="K235" s="82"/>
    </row>
    <row r="236" spans="1:11" s="1" customFormat="1" x14ac:dyDescent="0.3">
      <c r="A236" s="93"/>
      <c r="B236" s="18" t="s">
        <v>81</v>
      </c>
      <c r="C236" s="30">
        <v>0</v>
      </c>
      <c r="D236" s="30">
        <v>0</v>
      </c>
      <c r="E236" s="30">
        <v>0</v>
      </c>
      <c r="F236" s="88"/>
      <c r="G236" s="88"/>
      <c r="H236" s="136"/>
      <c r="I236" s="91"/>
      <c r="J236" s="26"/>
      <c r="K236" s="82"/>
    </row>
    <row r="237" spans="1:11" s="1" customFormat="1" x14ac:dyDescent="0.3">
      <c r="A237" s="93"/>
      <c r="B237" s="18" t="s">
        <v>82</v>
      </c>
      <c r="C237" s="30">
        <v>0</v>
      </c>
      <c r="D237" s="30">
        <v>0</v>
      </c>
      <c r="E237" s="30">
        <v>0</v>
      </c>
      <c r="F237" s="88"/>
      <c r="G237" s="88"/>
      <c r="H237" s="136"/>
      <c r="I237" s="91"/>
      <c r="J237" s="26"/>
      <c r="K237" s="82"/>
    </row>
    <row r="238" spans="1:11" s="1" customFormat="1" ht="66" x14ac:dyDescent="0.3">
      <c r="A238" s="92" t="s">
        <v>36</v>
      </c>
      <c r="B238" s="4" t="s">
        <v>138</v>
      </c>
      <c r="C238" s="30"/>
      <c r="D238" s="31"/>
      <c r="E238" s="31"/>
      <c r="F238" s="88" t="s">
        <v>183</v>
      </c>
      <c r="G238" s="88" t="s">
        <v>179</v>
      </c>
      <c r="H238" s="136"/>
      <c r="I238" s="91"/>
      <c r="J238" s="26"/>
      <c r="K238" s="82"/>
    </row>
    <row r="239" spans="1:11" s="1" customFormat="1" x14ac:dyDescent="0.3">
      <c r="A239" s="93"/>
      <c r="B239" s="18" t="s">
        <v>130</v>
      </c>
      <c r="C239" s="29">
        <f>SUM(C240:C241)</f>
        <v>5030.3999999999996</v>
      </c>
      <c r="D239" s="29">
        <f>SUM(D240:D241)</f>
        <v>4893.0207</v>
      </c>
      <c r="E239" s="29">
        <f>SUM(E240:E241)</f>
        <v>4893.0207</v>
      </c>
      <c r="F239" s="88"/>
      <c r="G239" s="88"/>
      <c r="H239" s="136"/>
      <c r="I239" s="91"/>
      <c r="J239" s="26"/>
      <c r="K239" s="82"/>
    </row>
    <row r="240" spans="1:11" s="1" customFormat="1" x14ac:dyDescent="0.3">
      <c r="A240" s="93"/>
      <c r="B240" s="18" t="s">
        <v>9</v>
      </c>
      <c r="C240" s="32">
        <v>5030.3999999999996</v>
      </c>
      <c r="D240" s="32">
        <v>4893.0207</v>
      </c>
      <c r="E240" s="32">
        <v>4893.0207</v>
      </c>
      <c r="F240" s="88"/>
      <c r="G240" s="88"/>
      <c r="H240" s="136"/>
      <c r="I240" s="91"/>
      <c r="J240" s="26"/>
      <c r="K240" s="82"/>
    </row>
    <row r="241" spans="1:11" s="1" customFormat="1" x14ac:dyDescent="0.3">
      <c r="A241" s="93"/>
      <c r="B241" s="18" t="s">
        <v>10</v>
      </c>
      <c r="C241" s="30">
        <v>0</v>
      </c>
      <c r="D241" s="30">
        <v>0</v>
      </c>
      <c r="E241" s="30">
        <v>0</v>
      </c>
      <c r="F241" s="88"/>
      <c r="G241" s="88"/>
      <c r="H241" s="136"/>
      <c r="I241" s="91"/>
      <c r="J241" s="26"/>
      <c r="K241" s="82"/>
    </row>
    <row r="242" spans="1:11" s="1" customFormat="1" x14ac:dyDescent="0.3">
      <c r="A242" s="93"/>
      <c r="B242" s="18" t="s">
        <v>11</v>
      </c>
      <c r="C242" s="30">
        <v>0</v>
      </c>
      <c r="D242" s="30">
        <v>0</v>
      </c>
      <c r="E242" s="30">
        <v>0</v>
      </c>
      <c r="F242" s="88"/>
      <c r="G242" s="88"/>
      <c r="H242" s="136"/>
      <c r="I242" s="91"/>
      <c r="J242" s="26"/>
      <c r="K242" s="82"/>
    </row>
    <row r="243" spans="1:11" s="1" customFormat="1" x14ac:dyDescent="0.3">
      <c r="A243" s="93"/>
      <c r="B243" s="18" t="s">
        <v>12</v>
      </c>
      <c r="C243" s="30">
        <v>0</v>
      </c>
      <c r="D243" s="30">
        <v>0</v>
      </c>
      <c r="E243" s="30">
        <v>0</v>
      </c>
      <c r="F243" s="88"/>
      <c r="G243" s="88"/>
      <c r="H243" s="136"/>
      <c r="I243" s="91"/>
      <c r="J243" s="26"/>
      <c r="K243" s="82"/>
    </row>
    <row r="244" spans="1:11" s="1" customFormat="1" x14ac:dyDescent="0.3">
      <c r="A244" s="93"/>
      <c r="B244" s="18" t="s">
        <v>81</v>
      </c>
      <c r="C244" s="30">
        <v>0</v>
      </c>
      <c r="D244" s="30">
        <v>0</v>
      </c>
      <c r="E244" s="30">
        <v>0</v>
      </c>
      <c r="F244" s="88"/>
      <c r="G244" s="88"/>
      <c r="H244" s="136"/>
      <c r="I244" s="91"/>
      <c r="J244" s="26"/>
      <c r="K244" s="82"/>
    </row>
    <row r="245" spans="1:11" s="1" customFormat="1" x14ac:dyDescent="0.3">
      <c r="A245" s="93"/>
      <c r="B245" s="18" t="s">
        <v>82</v>
      </c>
      <c r="C245" s="30">
        <v>0</v>
      </c>
      <c r="D245" s="30">
        <v>0</v>
      </c>
      <c r="E245" s="30">
        <v>0</v>
      </c>
      <c r="F245" s="88"/>
      <c r="G245" s="88"/>
      <c r="H245" s="136"/>
      <c r="I245" s="91"/>
      <c r="J245" s="26"/>
      <c r="K245" s="82"/>
    </row>
    <row r="246" spans="1:11" s="1" customFormat="1" ht="84.6" customHeight="1" x14ac:dyDescent="0.3">
      <c r="A246" s="92" t="s">
        <v>37</v>
      </c>
      <c r="B246" s="4" t="s">
        <v>139</v>
      </c>
      <c r="C246" s="30"/>
      <c r="D246" s="31"/>
      <c r="E246" s="31"/>
      <c r="F246" s="88" t="s">
        <v>183</v>
      </c>
      <c r="G246" s="88" t="s">
        <v>179</v>
      </c>
      <c r="H246" s="136"/>
      <c r="I246" s="91"/>
      <c r="J246" s="26"/>
      <c r="K246" s="82"/>
    </row>
    <row r="247" spans="1:11" s="1" customFormat="1" x14ac:dyDescent="0.3">
      <c r="A247" s="93"/>
      <c r="B247" s="18" t="s">
        <v>130</v>
      </c>
      <c r="C247" s="29">
        <f>SUM(C248:C249)</f>
        <v>4050</v>
      </c>
      <c r="D247" s="29">
        <f>SUM(D248:D249)</f>
        <v>4037.5231899999999</v>
      </c>
      <c r="E247" s="29">
        <f>SUM(E248:E249)</f>
        <v>4037.5231899999999</v>
      </c>
      <c r="F247" s="88"/>
      <c r="G247" s="88"/>
      <c r="H247" s="136"/>
      <c r="I247" s="91"/>
      <c r="J247" s="26"/>
      <c r="K247" s="82"/>
    </row>
    <row r="248" spans="1:11" s="1" customFormat="1" x14ac:dyDescent="0.3">
      <c r="A248" s="93"/>
      <c r="B248" s="18" t="s">
        <v>9</v>
      </c>
      <c r="C248" s="32">
        <v>4050</v>
      </c>
      <c r="D248" s="32">
        <v>4037.5231899999999</v>
      </c>
      <c r="E248" s="32">
        <v>4037.5231899999999</v>
      </c>
      <c r="F248" s="88"/>
      <c r="G248" s="88"/>
      <c r="H248" s="136"/>
      <c r="I248" s="91"/>
      <c r="J248" s="26"/>
      <c r="K248" s="82"/>
    </row>
    <row r="249" spans="1:11" s="1" customFormat="1" x14ac:dyDescent="0.3">
      <c r="A249" s="93"/>
      <c r="B249" s="18" t="s">
        <v>10</v>
      </c>
      <c r="C249" s="30">
        <v>0</v>
      </c>
      <c r="D249" s="30">
        <v>0</v>
      </c>
      <c r="E249" s="30">
        <v>0</v>
      </c>
      <c r="F249" s="88"/>
      <c r="G249" s="88"/>
      <c r="H249" s="136"/>
      <c r="I249" s="91"/>
      <c r="J249" s="26"/>
      <c r="K249" s="82"/>
    </row>
    <row r="250" spans="1:11" s="1" customFormat="1" x14ac:dyDescent="0.3">
      <c r="A250" s="93"/>
      <c r="B250" s="18" t="s">
        <v>11</v>
      </c>
      <c r="C250" s="30">
        <v>0</v>
      </c>
      <c r="D250" s="30">
        <v>0</v>
      </c>
      <c r="E250" s="30">
        <v>0</v>
      </c>
      <c r="F250" s="88"/>
      <c r="G250" s="88"/>
      <c r="H250" s="136"/>
      <c r="I250" s="91"/>
      <c r="J250" s="26"/>
      <c r="K250" s="82"/>
    </row>
    <row r="251" spans="1:11" s="1" customFormat="1" x14ac:dyDescent="0.3">
      <c r="A251" s="93"/>
      <c r="B251" s="18" t="s">
        <v>12</v>
      </c>
      <c r="C251" s="30">
        <v>0</v>
      </c>
      <c r="D251" s="30">
        <v>0</v>
      </c>
      <c r="E251" s="30">
        <v>0</v>
      </c>
      <c r="F251" s="88"/>
      <c r="G251" s="88"/>
      <c r="H251" s="136"/>
      <c r="I251" s="91"/>
      <c r="J251" s="26"/>
      <c r="K251" s="82"/>
    </row>
    <row r="252" spans="1:11" s="1" customFormat="1" x14ac:dyDescent="0.3">
      <c r="A252" s="93"/>
      <c r="B252" s="18" t="s">
        <v>81</v>
      </c>
      <c r="C252" s="30">
        <v>0</v>
      </c>
      <c r="D252" s="30">
        <v>0</v>
      </c>
      <c r="E252" s="30">
        <v>0</v>
      </c>
      <c r="F252" s="88"/>
      <c r="G252" s="88"/>
      <c r="H252" s="136"/>
      <c r="I252" s="91"/>
      <c r="J252" s="26"/>
      <c r="K252" s="82"/>
    </row>
    <row r="253" spans="1:11" s="1" customFormat="1" x14ac:dyDescent="0.3">
      <c r="A253" s="93"/>
      <c r="B253" s="18" t="s">
        <v>82</v>
      </c>
      <c r="C253" s="30">
        <v>0</v>
      </c>
      <c r="D253" s="30">
        <v>0</v>
      </c>
      <c r="E253" s="30">
        <v>0</v>
      </c>
      <c r="F253" s="88"/>
      <c r="G253" s="88"/>
      <c r="H253" s="136"/>
      <c r="I253" s="91"/>
      <c r="J253" s="26"/>
      <c r="K253" s="82"/>
    </row>
    <row r="254" spans="1:11" s="1" customFormat="1" ht="66" x14ac:dyDescent="0.3">
      <c r="A254" s="92" t="s">
        <v>38</v>
      </c>
      <c r="B254" s="4" t="s">
        <v>140</v>
      </c>
      <c r="C254" s="30"/>
      <c r="D254" s="31"/>
      <c r="E254" s="31"/>
      <c r="F254" s="88" t="s">
        <v>183</v>
      </c>
      <c r="G254" s="88" t="s">
        <v>179</v>
      </c>
      <c r="H254" s="90"/>
      <c r="I254" s="91"/>
      <c r="J254" s="26"/>
      <c r="K254" s="82"/>
    </row>
    <row r="255" spans="1:11" s="1" customFormat="1" x14ac:dyDescent="0.3">
      <c r="A255" s="93"/>
      <c r="B255" s="18" t="s">
        <v>130</v>
      </c>
      <c r="C255" s="29">
        <f>SUM(C256:C257)</f>
        <v>6569.6</v>
      </c>
      <c r="D255" s="29">
        <f>SUM(D256:D257)</f>
        <v>6168.6306800000002</v>
      </c>
      <c r="E255" s="29">
        <f>SUM(E256:E257)</f>
        <v>6168.6306800000002</v>
      </c>
      <c r="F255" s="88"/>
      <c r="G255" s="88"/>
      <c r="H255" s="90"/>
      <c r="I255" s="91"/>
      <c r="J255" s="26"/>
      <c r="K255" s="82"/>
    </row>
    <row r="256" spans="1:11" s="1" customFormat="1" x14ac:dyDescent="0.3">
      <c r="A256" s="93"/>
      <c r="B256" s="18" t="s">
        <v>9</v>
      </c>
      <c r="C256" s="32">
        <v>6569.6</v>
      </c>
      <c r="D256" s="32">
        <v>6168.6306800000002</v>
      </c>
      <c r="E256" s="32">
        <v>6168.6306800000002</v>
      </c>
      <c r="F256" s="88"/>
      <c r="G256" s="88"/>
      <c r="H256" s="90"/>
      <c r="I256" s="91"/>
      <c r="J256" s="26"/>
      <c r="K256" s="82"/>
    </row>
    <row r="257" spans="1:11" s="1" customFormat="1" x14ac:dyDescent="0.3">
      <c r="A257" s="93"/>
      <c r="B257" s="18" t="s">
        <v>10</v>
      </c>
      <c r="C257" s="30">
        <v>0</v>
      </c>
      <c r="D257" s="30">
        <v>0</v>
      </c>
      <c r="E257" s="30">
        <v>0</v>
      </c>
      <c r="F257" s="88"/>
      <c r="G257" s="88"/>
      <c r="H257" s="90"/>
      <c r="I257" s="91"/>
      <c r="J257" s="26"/>
      <c r="K257" s="82"/>
    </row>
    <row r="258" spans="1:11" s="1" customFormat="1" x14ac:dyDescent="0.3">
      <c r="A258" s="93"/>
      <c r="B258" s="18" t="s">
        <v>11</v>
      </c>
      <c r="C258" s="30">
        <v>0</v>
      </c>
      <c r="D258" s="30">
        <v>0</v>
      </c>
      <c r="E258" s="30">
        <v>0</v>
      </c>
      <c r="F258" s="88"/>
      <c r="G258" s="88"/>
      <c r="H258" s="90"/>
      <c r="I258" s="91"/>
      <c r="J258" s="26"/>
      <c r="K258" s="82"/>
    </row>
    <row r="259" spans="1:11" s="1" customFormat="1" x14ac:dyDescent="0.3">
      <c r="A259" s="93"/>
      <c r="B259" s="18" t="s">
        <v>12</v>
      </c>
      <c r="C259" s="30">
        <v>0</v>
      </c>
      <c r="D259" s="30">
        <v>0</v>
      </c>
      <c r="E259" s="30">
        <v>0</v>
      </c>
      <c r="F259" s="88"/>
      <c r="G259" s="88"/>
      <c r="H259" s="90"/>
      <c r="I259" s="91"/>
      <c r="J259" s="26"/>
      <c r="K259" s="82"/>
    </row>
    <row r="260" spans="1:11" s="1" customFormat="1" x14ac:dyDescent="0.3">
      <c r="A260" s="93"/>
      <c r="B260" s="18" t="s">
        <v>81</v>
      </c>
      <c r="C260" s="30">
        <v>0</v>
      </c>
      <c r="D260" s="30">
        <v>0</v>
      </c>
      <c r="E260" s="30">
        <v>0</v>
      </c>
      <c r="F260" s="88"/>
      <c r="G260" s="88"/>
      <c r="H260" s="90"/>
      <c r="I260" s="91"/>
      <c r="J260" s="26"/>
      <c r="K260" s="82"/>
    </row>
    <row r="261" spans="1:11" s="1" customFormat="1" x14ac:dyDescent="0.3">
      <c r="A261" s="93"/>
      <c r="B261" s="18" t="s">
        <v>82</v>
      </c>
      <c r="C261" s="30">
        <v>0</v>
      </c>
      <c r="D261" s="30">
        <v>0</v>
      </c>
      <c r="E261" s="30">
        <v>0</v>
      </c>
      <c r="F261" s="88"/>
      <c r="G261" s="88"/>
      <c r="H261" s="90"/>
      <c r="I261" s="91"/>
      <c r="J261" s="26"/>
      <c r="K261" s="82"/>
    </row>
    <row r="262" spans="1:11" s="1" customFormat="1" x14ac:dyDescent="0.3">
      <c r="A262" s="84" t="s">
        <v>39</v>
      </c>
      <c r="B262" s="16" t="s">
        <v>62</v>
      </c>
      <c r="C262" s="30"/>
      <c r="D262" s="31"/>
      <c r="E262" s="31"/>
      <c r="F262" s="84"/>
      <c r="G262" s="88"/>
      <c r="H262" s="90"/>
      <c r="I262" s="91"/>
      <c r="J262" s="26"/>
      <c r="K262" s="82"/>
    </row>
    <row r="263" spans="1:11" s="1" customFormat="1" x14ac:dyDescent="0.3">
      <c r="A263" s="84"/>
      <c r="B263" s="18" t="s">
        <v>130</v>
      </c>
      <c r="C263" s="29">
        <f>SUM(C264:C265)</f>
        <v>900</v>
      </c>
      <c r="D263" s="29">
        <f>SUM(D264:D265)</f>
        <v>779.08033</v>
      </c>
      <c r="E263" s="29">
        <f>SUM(E264:E265)</f>
        <v>779.08033</v>
      </c>
      <c r="F263" s="84"/>
      <c r="G263" s="88"/>
      <c r="H263" s="90"/>
      <c r="I263" s="91"/>
      <c r="J263" s="26"/>
      <c r="K263" s="82"/>
    </row>
    <row r="264" spans="1:11" s="1" customFormat="1" x14ac:dyDescent="0.3">
      <c r="A264" s="84"/>
      <c r="B264" s="18" t="s">
        <v>9</v>
      </c>
      <c r="C264" s="32">
        <v>900</v>
      </c>
      <c r="D264" s="32">
        <v>779.08033</v>
      </c>
      <c r="E264" s="32">
        <v>779.08033</v>
      </c>
      <c r="F264" s="84"/>
      <c r="G264" s="88"/>
      <c r="H264" s="90"/>
      <c r="I264" s="91"/>
      <c r="J264" s="26"/>
      <c r="K264" s="82"/>
    </row>
    <row r="265" spans="1:11" s="1" customFormat="1" x14ac:dyDescent="0.3">
      <c r="A265" s="84"/>
      <c r="B265" s="18" t="s">
        <v>10</v>
      </c>
      <c r="C265" s="30">
        <v>0</v>
      </c>
      <c r="D265" s="30">
        <v>0</v>
      </c>
      <c r="E265" s="30">
        <v>0</v>
      </c>
      <c r="F265" s="84"/>
      <c r="G265" s="88"/>
      <c r="H265" s="90"/>
      <c r="I265" s="91"/>
      <c r="J265" s="26"/>
      <c r="K265" s="82"/>
    </row>
    <row r="266" spans="1:11" s="1" customFormat="1" x14ac:dyDescent="0.3">
      <c r="A266" s="84"/>
      <c r="B266" s="18" t="s">
        <v>11</v>
      </c>
      <c r="C266" s="30">
        <v>0</v>
      </c>
      <c r="D266" s="30">
        <v>0</v>
      </c>
      <c r="E266" s="30">
        <v>0</v>
      </c>
      <c r="F266" s="84"/>
      <c r="G266" s="88"/>
      <c r="H266" s="90"/>
      <c r="I266" s="91"/>
      <c r="J266" s="26"/>
      <c r="K266" s="82"/>
    </row>
    <row r="267" spans="1:11" s="1" customFormat="1" x14ac:dyDescent="0.3">
      <c r="A267" s="84"/>
      <c r="B267" s="18" t="s">
        <v>12</v>
      </c>
      <c r="C267" s="30">
        <v>0</v>
      </c>
      <c r="D267" s="30">
        <v>0</v>
      </c>
      <c r="E267" s="30">
        <v>0</v>
      </c>
      <c r="F267" s="84"/>
      <c r="G267" s="88"/>
      <c r="H267" s="90"/>
      <c r="I267" s="91"/>
      <c r="J267" s="26"/>
      <c r="K267" s="82"/>
    </row>
    <row r="268" spans="1:11" s="1" customFormat="1" x14ac:dyDescent="0.3">
      <c r="A268" s="84"/>
      <c r="B268" s="18" t="s">
        <v>81</v>
      </c>
      <c r="C268" s="30">
        <v>0</v>
      </c>
      <c r="D268" s="30">
        <v>0</v>
      </c>
      <c r="E268" s="30">
        <v>0</v>
      </c>
      <c r="F268" s="84"/>
      <c r="G268" s="88"/>
      <c r="H268" s="90"/>
      <c r="I268" s="91"/>
      <c r="J268" s="26"/>
      <c r="K268" s="82"/>
    </row>
    <row r="269" spans="1:11" s="1" customFormat="1" x14ac:dyDescent="0.3">
      <c r="A269" s="84"/>
      <c r="B269" s="18" t="s">
        <v>82</v>
      </c>
      <c r="C269" s="30">
        <v>0</v>
      </c>
      <c r="D269" s="30">
        <v>0</v>
      </c>
      <c r="E269" s="30">
        <v>0</v>
      </c>
      <c r="F269" s="84"/>
      <c r="G269" s="88"/>
      <c r="H269" s="90"/>
      <c r="I269" s="91"/>
      <c r="J269" s="26"/>
      <c r="K269" s="82"/>
    </row>
    <row r="270" spans="1:11" s="1" customFormat="1" ht="72.599999999999994" customHeight="1" x14ac:dyDescent="0.3">
      <c r="A270" s="84" t="s">
        <v>40</v>
      </c>
      <c r="B270" s="4" t="s">
        <v>141</v>
      </c>
      <c r="C270" s="30"/>
      <c r="D270" s="31"/>
      <c r="E270" s="31"/>
      <c r="F270" s="88" t="s">
        <v>183</v>
      </c>
      <c r="G270" s="88" t="s">
        <v>179</v>
      </c>
      <c r="H270" s="131"/>
      <c r="I270" s="44"/>
      <c r="J270" s="26"/>
      <c r="K270" s="82"/>
    </row>
    <row r="271" spans="1:11" s="1" customFormat="1" x14ac:dyDescent="0.3">
      <c r="A271" s="84"/>
      <c r="B271" s="18" t="s">
        <v>130</v>
      </c>
      <c r="C271" s="32">
        <f t="shared" ref="C271:E273" si="17">SUM(C279)</f>
        <v>0</v>
      </c>
      <c r="D271" s="32">
        <f t="shared" si="17"/>
        <v>0</v>
      </c>
      <c r="E271" s="32">
        <f t="shared" si="17"/>
        <v>0</v>
      </c>
      <c r="F271" s="88"/>
      <c r="G271" s="88"/>
      <c r="H271" s="131"/>
      <c r="I271" s="23"/>
      <c r="J271" s="26"/>
      <c r="K271" s="82"/>
    </row>
    <row r="272" spans="1:11" s="1" customFormat="1" x14ac:dyDescent="0.3">
      <c r="A272" s="84"/>
      <c r="B272" s="18" t="s">
        <v>9</v>
      </c>
      <c r="C272" s="32">
        <f t="shared" si="17"/>
        <v>0</v>
      </c>
      <c r="D272" s="32">
        <f t="shared" si="17"/>
        <v>0</v>
      </c>
      <c r="E272" s="32">
        <f t="shared" si="17"/>
        <v>0</v>
      </c>
      <c r="F272" s="88"/>
      <c r="G272" s="88"/>
      <c r="H272" s="131"/>
      <c r="I272" s="23"/>
      <c r="J272" s="26"/>
      <c r="K272" s="82"/>
    </row>
    <row r="273" spans="1:11" s="1" customFormat="1" x14ac:dyDescent="0.3">
      <c r="A273" s="84"/>
      <c r="B273" s="18" t="s">
        <v>10</v>
      </c>
      <c r="C273" s="32">
        <f t="shared" si="17"/>
        <v>0</v>
      </c>
      <c r="D273" s="32">
        <f t="shared" si="17"/>
        <v>0</v>
      </c>
      <c r="E273" s="32">
        <f t="shared" si="17"/>
        <v>0</v>
      </c>
      <c r="F273" s="88"/>
      <c r="G273" s="88"/>
      <c r="H273" s="131"/>
      <c r="I273" s="23"/>
      <c r="J273" s="26"/>
      <c r="K273" s="82"/>
    </row>
    <row r="274" spans="1:11" s="1" customFormat="1" x14ac:dyDescent="0.3">
      <c r="A274" s="84"/>
      <c r="B274" s="18" t="s">
        <v>11</v>
      </c>
      <c r="C274" s="32">
        <f t="shared" ref="C274:E274" si="18">SUM(C282)</f>
        <v>0</v>
      </c>
      <c r="D274" s="32">
        <f t="shared" si="18"/>
        <v>0</v>
      </c>
      <c r="E274" s="32">
        <f t="shared" si="18"/>
        <v>0</v>
      </c>
      <c r="F274" s="88"/>
      <c r="G274" s="88"/>
      <c r="H274" s="131"/>
      <c r="I274" s="23"/>
      <c r="J274" s="26"/>
      <c r="K274" s="82"/>
    </row>
    <row r="275" spans="1:11" s="1" customFormat="1" x14ac:dyDescent="0.3">
      <c r="A275" s="84"/>
      <c r="B275" s="18" t="s">
        <v>12</v>
      </c>
      <c r="C275" s="32">
        <f t="shared" ref="C275:E275" si="19">SUM(C283)</f>
        <v>0</v>
      </c>
      <c r="D275" s="32">
        <f t="shared" si="19"/>
        <v>0</v>
      </c>
      <c r="E275" s="32">
        <f t="shared" si="19"/>
        <v>0</v>
      </c>
      <c r="F275" s="88"/>
      <c r="G275" s="88"/>
      <c r="H275" s="131"/>
      <c r="I275" s="23"/>
      <c r="J275" s="26"/>
      <c r="K275" s="82"/>
    </row>
    <row r="276" spans="1:11" s="1" customFormat="1" x14ac:dyDescent="0.3">
      <c r="A276" s="84"/>
      <c r="B276" s="18" t="s">
        <v>81</v>
      </c>
      <c r="C276" s="32">
        <f t="shared" ref="C276:E276" si="20">SUM(C284)</f>
        <v>0</v>
      </c>
      <c r="D276" s="32">
        <f t="shared" si="20"/>
        <v>0</v>
      </c>
      <c r="E276" s="32">
        <f t="shared" si="20"/>
        <v>0</v>
      </c>
      <c r="F276" s="88"/>
      <c r="G276" s="88"/>
      <c r="H276" s="131"/>
      <c r="I276" s="23"/>
      <c r="J276" s="26"/>
      <c r="K276" s="82"/>
    </row>
    <row r="277" spans="1:11" s="1" customFormat="1" x14ac:dyDescent="0.3">
      <c r="A277" s="84"/>
      <c r="B277" s="18" t="s">
        <v>82</v>
      </c>
      <c r="C277" s="32">
        <f t="shared" ref="C277:E277" si="21">SUM(C285)</f>
        <v>0</v>
      </c>
      <c r="D277" s="32">
        <f t="shared" si="21"/>
        <v>0</v>
      </c>
      <c r="E277" s="32">
        <f t="shared" si="21"/>
        <v>0</v>
      </c>
      <c r="F277" s="88"/>
      <c r="G277" s="88"/>
      <c r="H277" s="131"/>
      <c r="I277" s="24"/>
      <c r="J277" s="26"/>
      <c r="K277" s="82"/>
    </row>
    <row r="278" spans="1:11" s="1" customFormat="1" ht="39.6" x14ac:dyDescent="0.3">
      <c r="A278" s="92" t="s">
        <v>41</v>
      </c>
      <c r="B278" s="4" t="s">
        <v>142</v>
      </c>
      <c r="C278" s="30"/>
      <c r="D278" s="30"/>
      <c r="E278" s="30"/>
      <c r="F278" s="88" t="s">
        <v>183</v>
      </c>
      <c r="G278" s="88" t="s">
        <v>179</v>
      </c>
      <c r="H278" s="90"/>
      <c r="I278" s="91"/>
      <c r="J278" s="26"/>
      <c r="K278" s="82"/>
    </row>
    <row r="279" spans="1:11" s="1" customFormat="1" x14ac:dyDescent="0.3">
      <c r="A279" s="93"/>
      <c r="B279" s="18" t="s">
        <v>130</v>
      </c>
      <c r="C279" s="32">
        <f>SUM(C280:C281)</f>
        <v>0</v>
      </c>
      <c r="D279" s="32">
        <f>SUM(D280:D281)</f>
        <v>0</v>
      </c>
      <c r="E279" s="32">
        <f>SUM(E280:E281)</f>
        <v>0</v>
      </c>
      <c r="F279" s="88"/>
      <c r="G279" s="88"/>
      <c r="H279" s="90"/>
      <c r="I279" s="91"/>
      <c r="J279" s="26"/>
      <c r="K279" s="82"/>
    </row>
    <row r="280" spans="1:11" s="1" customFormat="1" x14ac:dyDescent="0.3">
      <c r="A280" s="93"/>
      <c r="B280" s="18" t="s">
        <v>9</v>
      </c>
      <c r="C280" s="30">
        <v>0</v>
      </c>
      <c r="D280" s="30">
        <v>0</v>
      </c>
      <c r="E280" s="30">
        <v>0</v>
      </c>
      <c r="F280" s="88"/>
      <c r="G280" s="88"/>
      <c r="H280" s="90"/>
      <c r="I280" s="91"/>
      <c r="J280" s="26"/>
      <c r="K280" s="82"/>
    </row>
    <row r="281" spans="1:11" s="1" customFormat="1" x14ac:dyDescent="0.3">
      <c r="A281" s="93"/>
      <c r="B281" s="18" t="s">
        <v>10</v>
      </c>
      <c r="C281" s="32">
        <v>0</v>
      </c>
      <c r="D281" s="32">
        <v>0</v>
      </c>
      <c r="E281" s="32">
        <v>0</v>
      </c>
      <c r="F281" s="88"/>
      <c r="G281" s="88"/>
      <c r="H281" s="90"/>
      <c r="I281" s="91"/>
      <c r="J281" s="26"/>
      <c r="K281" s="82"/>
    </row>
    <row r="282" spans="1:11" s="1" customFormat="1" x14ac:dyDescent="0.3">
      <c r="A282" s="93"/>
      <c r="B282" s="18" t="s">
        <v>11</v>
      </c>
      <c r="C282" s="32">
        <v>0</v>
      </c>
      <c r="D282" s="32">
        <v>0</v>
      </c>
      <c r="E282" s="32">
        <v>0</v>
      </c>
      <c r="F282" s="88"/>
      <c r="G282" s="88"/>
      <c r="H282" s="90"/>
      <c r="I282" s="91"/>
      <c r="J282" s="26"/>
      <c r="K282" s="82"/>
    </row>
    <row r="283" spans="1:11" s="1" customFormat="1" x14ac:dyDescent="0.3">
      <c r="A283" s="93"/>
      <c r="B283" s="18" t="s">
        <v>12</v>
      </c>
      <c r="C283" s="32">
        <v>0</v>
      </c>
      <c r="D283" s="32">
        <v>0</v>
      </c>
      <c r="E283" s="32">
        <v>0</v>
      </c>
      <c r="F283" s="88"/>
      <c r="G283" s="88"/>
      <c r="H283" s="90"/>
      <c r="I283" s="91"/>
      <c r="J283" s="26"/>
      <c r="K283" s="82"/>
    </row>
    <row r="284" spans="1:11" s="1" customFormat="1" x14ac:dyDescent="0.3">
      <c r="A284" s="93"/>
      <c r="B284" s="18" t="s">
        <v>81</v>
      </c>
      <c r="C284" s="32">
        <v>0</v>
      </c>
      <c r="D284" s="32">
        <v>0</v>
      </c>
      <c r="E284" s="32">
        <v>0</v>
      </c>
      <c r="F284" s="88"/>
      <c r="G284" s="88"/>
      <c r="H284" s="90"/>
      <c r="I284" s="91"/>
      <c r="J284" s="26"/>
      <c r="K284" s="82"/>
    </row>
    <row r="285" spans="1:11" s="1" customFormat="1" x14ac:dyDescent="0.3">
      <c r="A285" s="93"/>
      <c r="B285" s="18" t="s">
        <v>82</v>
      </c>
      <c r="C285" s="32">
        <v>0</v>
      </c>
      <c r="D285" s="32">
        <v>0</v>
      </c>
      <c r="E285" s="32">
        <v>0</v>
      </c>
      <c r="F285" s="88"/>
      <c r="G285" s="88"/>
      <c r="H285" s="90"/>
      <c r="I285" s="91"/>
      <c r="J285" s="26"/>
      <c r="K285" s="82"/>
    </row>
    <row r="286" spans="1:11" s="1" customFormat="1" ht="43.2" customHeight="1" x14ac:dyDescent="0.3">
      <c r="A286" s="93"/>
      <c r="B286" s="17" t="s">
        <v>201</v>
      </c>
      <c r="C286" s="30"/>
      <c r="D286" s="30"/>
      <c r="E286" s="30"/>
      <c r="F286" s="73" t="s">
        <v>61</v>
      </c>
      <c r="G286" s="71" t="s">
        <v>237</v>
      </c>
      <c r="H286" s="73" t="s">
        <v>61</v>
      </c>
      <c r="I286" s="72" t="s">
        <v>316</v>
      </c>
      <c r="J286" s="26"/>
      <c r="K286" s="82"/>
    </row>
    <row r="287" spans="1:11" s="1" customFormat="1" x14ac:dyDescent="0.3">
      <c r="A287" s="93"/>
      <c r="B287" s="17" t="s">
        <v>116</v>
      </c>
      <c r="C287" s="30"/>
      <c r="D287" s="30"/>
      <c r="E287" s="30"/>
      <c r="F287" s="73"/>
      <c r="G287" s="71"/>
      <c r="H287" s="73"/>
      <c r="I287" s="72"/>
      <c r="J287" s="26"/>
      <c r="K287" s="82"/>
    </row>
    <row r="288" spans="1:11" s="1" customFormat="1" x14ac:dyDescent="0.3">
      <c r="A288" s="94"/>
      <c r="B288" s="17" t="s">
        <v>117</v>
      </c>
      <c r="C288" s="30"/>
      <c r="D288" s="30"/>
      <c r="E288" s="30"/>
      <c r="F288" s="73"/>
      <c r="G288" s="71"/>
      <c r="H288" s="73"/>
      <c r="I288" s="72"/>
      <c r="J288" s="26"/>
      <c r="K288" s="82"/>
    </row>
    <row r="289" spans="1:11" s="1" customFormat="1" ht="46.2" customHeight="1" x14ac:dyDescent="0.3">
      <c r="A289" s="84" t="s">
        <v>42</v>
      </c>
      <c r="B289" s="4" t="s">
        <v>143</v>
      </c>
      <c r="C289" s="30"/>
      <c r="D289" s="31"/>
      <c r="E289" s="31"/>
      <c r="F289" s="89" t="s">
        <v>183</v>
      </c>
      <c r="G289" s="88" t="s">
        <v>179</v>
      </c>
      <c r="H289" s="131"/>
      <c r="I289" s="22"/>
      <c r="J289" s="26"/>
      <c r="K289" s="82"/>
    </row>
    <row r="290" spans="1:11" s="1" customFormat="1" x14ac:dyDescent="0.3">
      <c r="A290" s="84"/>
      <c r="B290" s="18" t="s">
        <v>130</v>
      </c>
      <c r="C290" s="32">
        <f>SUM(C298)</f>
        <v>261615.4706</v>
      </c>
      <c r="D290" s="32">
        <f>SUM(D298)</f>
        <v>260740.34695000001</v>
      </c>
      <c r="E290" s="32">
        <f>SUM(E298)</f>
        <v>260740.34695000001</v>
      </c>
      <c r="F290" s="89"/>
      <c r="G290" s="88"/>
      <c r="H290" s="131"/>
      <c r="I290" s="56"/>
      <c r="J290" s="26"/>
      <c r="K290" s="82"/>
    </row>
    <row r="291" spans="1:11" s="1" customFormat="1" x14ac:dyDescent="0.3">
      <c r="A291" s="84"/>
      <c r="B291" s="18" t="s">
        <v>9</v>
      </c>
      <c r="C291" s="30">
        <v>0</v>
      </c>
      <c r="D291" s="30">
        <v>0</v>
      </c>
      <c r="E291" s="30">
        <v>0</v>
      </c>
      <c r="F291" s="89"/>
      <c r="G291" s="88"/>
      <c r="H291" s="131"/>
      <c r="I291" s="25"/>
      <c r="J291" s="26"/>
      <c r="K291" s="82"/>
    </row>
    <row r="292" spans="1:11" s="1" customFormat="1" x14ac:dyDescent="0.3">
      <c r="A292" s="84"/>
      <c r="B292" s="18" t="s">
        <v>10</v>
      </c>
      <c r="C292" s="32">
        <f>C300</f>
        <v>261615.4706</v>
      </c>
      <c r="D292" s="32">
        <f>D300</f>
        <v>260740.34695000001</v>
      </c>
      <c r="E292" s="32">
        <f>E300</f>
        <v>260740.34695000001</v>
      </c>
      <c r="F292" s="89"/>
      <c r="G292" s="88"/>
      <c r="H292" s="131"/>
      <c r="I292" s="25"/>
      <c r="J292" s="26"/>
      <c r="K292" s="82"/>
    </row>
    <row r="293" spans="1:11" s="1" customFormat="1" x14ac:dyDescent="0.3">
      <c r="A293" s="84"/>
      <c r="B293" s="18" t="s">
        <v>11</v>
      </c>
      <c r="C293" s="32">
        <f t="shared" ref="C293:E293" si="22">C301</f>
        <v>0</v>
      </c>
      <c r="D293" s="32">
        <f t="shared" si="22"/>
        <v>0</v>
      </c>
      <c r="E293" s="32">
        <f t="shared" si="22"/>
        <v>0</v>
      </c>
      <c r="F293" s="89"/>
      <c r="G293" s="88"/>
      <c r="H293" s="131"/>
      <c r="I293" s="23"/>
      <c r="J293" s="26"/>
      <c r="K293" s="82"/>
    </row>
    <row r="294" spans="1:11" s="1" customFormat="1" x14ac:dyDescent="0.3">
      <c r="A294" s="84"/>
      <c r="B294" s="18" t="s">
        <v>12</v>
      </c>
      <c r="C294" s="32">
        <f t="shared" ref="C294:E294" si="23">C302</f>
        <v>0</v>
      </c>
      <c r="D294" s="32">
        <f t="shared" si="23"/>
        <v>0</v>
      </c>
      <c r="E294" s="32">
        <f t="shared" si="23"/>
        <v>0</v>
      </c>
      <c r="F294" s="89"/>
      <c r="G294" s="88"/>
      <c r="H294" s="131"/>
      <c r="I294" s="23"/>
      <c r="J294" s="26"/>
      <c r="K294" s="82"/>
    </row>
    <row r="295" spans="1:11" s="1" customFormat="1" x14ac:dyDescent="0.3">
      <c r="A295" s="84"/>
      <c r="B295" s="18" t="s">
        <v>81</v>
      </c>
      <c r="C295" s="32">
        <f t="shared" ref="C295:E295" si="24">C303</f>
        <v>0</v>
      </c>
      <c r="D295" s="32">
        <f t="shared" si="24"/>
        <v>0</v>
      </c>
      <c r="E295" s="32">
        <f t="shared" si="24"/>
        <v>0</v>
      </c>
      <c r="F295" s="89"/>
      <c r="G295" s="88"/>
      <c r="H295" s="131"/>
      <c r="I295" s="23"/>
      <c r="J295" s="26"/>
      <c r="K295" s="82"/>
    </row>
    <row r="296" spans="1:11" s="1" customFormat="1" x14ac:dyDescent="0.3">
      <c r="A296" s="84"/>
      <c r="B296" s="18" t="s">
        <v>82</v>
      </c>
      <c r="C296" s="32">
        <f t="shared" ref="C296:E296" si="25">C304</f>
        <v>0</v>
      </c>
      <c r="D296" s="32">
        <f t="shared" si="25"/>
        <v>0</v>
      </c>
      <c r="E296" s="32">
        <f t="shared" si="25"/>
        <v>0</v>
      </c>
      <c r="F296" s="89"/>
      <c r="G296" s="88"/>
      <c r="H296" s="131"/>
      <c r="I296" s="24"/>
      <c r="J296" s="26"/>
      <c r="K296" s="82"/>
    </row>
    <row r="297" spans="1:11" s="1" customFormat="1" ht="72.599999999999994" customHeight="1" x14ac:dyDescent="0.3">
      <c r="A297" s="84" t="s">
        <v>43</v>
      </c>
      <c r="B297" s="4" t="s">
        <v>144</v>
      </c>
      <c r="C297" s="30"/>
      <c r="D297" s="30"/>
      <c r="E297" s="30"/>
      <c r="F297" s="88" t="s">
        <v>183</v>
      </c>
      <c r="G297" s="88" t="s">
        <v>179</v>
      </c>
      <c r="H297" s="90"/>
      <c r="I297" s="91"/>
      <c r="J297" s="26"/>
      <c r="K297" s="82"/>
    </row>
    <row r="298" spans="1:11" s="1" customFormat="1" x14ac:dyDescent="0.3">
      <c r="A298" s="84"/>
      <c r="B298" s="18" t="s">
        <v>130</v>
      </c>
      <c r="C298" s="32">
        <f>SUM(C299:C300)</f>
        <v>261615.4706</v>
      </c>
      <c r="D298" s="32">
        <f>SUM(D299:D300)</f>
        <v>260740.34695000001</v>
      </c>
      <c r="E298" s="32">
        <f>SUM(E299:E300)</f>
        <v>260740.34695000001</v>
      </c>
      <c r="F298" s="88"/>
      <c r="G298" s="88"/>
      <c r="H298" s="90"/>
      <c r="I298" s="91"/>
      <c r="J298" s="26"/>
      <c r="K298" s="82"/>
    </row>
    <row r="299" spans="1:11" s="1" customFormat="1" x14ac:dyDescent="0.3">
      <c r="A299" s="84"/>
      <c r="B299" s="18" t="s">
        <v>9</v>
      </c>
      <c r="C299" s="30">
        <v>0</v>
      </c>
      <c r="D299" s="30">
        <v>0</v>
      </c>
      <c r="E299" s="30">
        <v>0</v>
      </c>
      <c r="F299" s="88"/>
      <c r="G299" s="88"/>
      <c r="H299" s="90"/>
      <c r="I299" s="91"/>
      <c r="J299" s="26"/>
      <c r="K299" s="82"/>
    </row>
    <row r="300" spans="1:11" s="1" customFormat="1" x14ac:dyDescent="0.3">
      <c r="A300" s="84"/>
      <c r="B300" s="18" t="s">
        <v>10</v>
      </c>
      <c r="C300" s="32">
        <v>261615.4706</v>
      </c>
      <c r="D300" s="32">
        <v>260740.34695000001</v>
      </c>
      <c r="E300" s="32">
        <v>260740.34695000001</v>
      </c>
      <c r="F300" s="88"/>
      <c r="G300" s="88"/>
      <c r="H300" s="90"/>
      <c r="I300" s="91"/>
      <c r="J300" s="26"/>
      <c r="K300" s="82"/>
    </row>
    <row r="301" spans="1:11" s="1" customFormat="1" x14ac:dyDescent="0.3">
      <c r="A301" s="84"/>
      <c r="B301" s="18" t="s">
        <v>11</v>
      </c>
      <c r="C301" s="30">
        <v>0</v>
      </c>
      <c r="D301" s="30">
        <v>0</v>
      </c>
      <c r="E301" s="30">
        <v>0</v>
      </c>
      <c r="F301" s="88"/>
      <c r="G301" s="88"/>
      <c r="H301" s="90"/>
      <c r="I301" s="91"/>
      <c r="J301" s="26"/>
      <c r="K301" s="82"/>
    </row>
    <row r="302" spans="1:11" s="1" customFormat="1" x14ac:dyDescent="0.3">
      <c r="A302" s="84"/>
      <c r="B302" s="18" t="s">
        <v>12</v>
      </c>
      <c r="C302" s="30">
        <v>0</v>
      </c>
      <c r="D302" s="30">
        <v>0</v>
      </c>
      <c r="E302" s="30">
        <v>0</v>
      </c>
      <c r="F302" s="88"/>
      <c r="G302" s="88"/>
      <c r="H302" s="90"/>
      <c r="I302" s="91"/>
      <c r="J302" s="26"/>
      <c r="K302" s="82"/>
    </row>
    <row r="303" spans="1:11" s="1" customFormat="1" x14ac:dyDescent="0.3">
      <c r="A303" s="84"/>
      <c r="B303" s="18" t="s">
        <v>81</v>
      </c>
      <c r="C303" s="30">
        <v>0</v>
      </c>
      <c r="D303" s="30">
        <v>0</v>
      </c>
      <c r="E303" s="30">
        <v>0</v>
      </c>
      <c r="F303" s="88"/>
      <c r="G303" s="88"/>
      <c r="H303" s="90"/>
      <c r="I303" s="91"/>
      <c r="J303" s="26"/>
      <c r="K303" s="82"/>
    </row>
    <row r="304" spans="1:11" s="1" customFormat="1" x14ac:dyDescent="0.3">
      <c r="A304" s="84"/>
      <c r="B304" s="18" t="s">
        <v>82</v>
      </c>
      <c r="C304" s="30">
        <v>0</v>
      </c>
      <c r="D304" s="30">
        <v>0</v>
      </c>
      <c r="E304" s="30">
        <v>0</v>
      </c>
      <c r="F304" s="88"/>
      <c r="G304" s="88"/>
      <c r="H304" s="90"/>
      <c r="I304" s="91"/>
      <c r="J304" s="26"/>
      <c r="K304" s="82"/>
    </row>
    <row r="305" spans="1:11" s="1" customFormat="1" ht="26.4" customHeight="1" x14ac:dyDescent="0.3">
      <c r="A305" s="83" t="s">
        <v>67</v>
      </c>
      <c r="B305" s="83"/>
      <c r="C305" s="83"/>
      <c r="D305" s="83"/>
      <c r="E305" s="83"/>
      <c r="F305" s="83"/>
      <c r="G305" s="83"/>
      <c r="H305" s="83"/>
      <c r="I305" s="83"/>
      <c r="J305" s="26"/>
      <c r="K305" s="82"/>
    </row>
    <row r="306" spans="1:11" s="1" customFormat="1" x14ac:dyDescent="0.3">
      <c r="A306" s="84"/>
      <c r="B306" s="18" t="s">
        <v>83</v>
      </c>
      <c r="C306" s="30">
        <f t="shared" ref="C306:E308" si="26">C314+C355+C385</f>
        <v>139.1</v>
      </c>
      <c r="D306" s="30">
        <f t="shared" si="26"/>
        <v>139.1</v>
      </c>
      <c r="E306" s="30">
        <f t="shared" si="26"/>
        <v>139.1</v>
      </c>
      <c r="F306" s="68"/>
      <c r="G306" s="77"/>
      <c r="H306" s="46"/>
      <c r="I306" s="74"/>
      <c r="J306" s="26"/>
      <c r="K306" s="82"/>
    </row>
    <row r="307" spans="1:11" s="1" customFormat="1" x14ac:dyDescent="0.3">
      <c r="A307" s="84"/>
      <c r="B307" s="18" t="s">
        <v>9</v>
      </c>
      <c r="C307" s="30">
        <f t="shared" si="26"/>
        <v>0</v>
      </c>
      <c r="D307" s="30">
        <f t="shared" si="26"/>
        <v>0</v>
      </c>
      <c r="E307" s="30">
        <f t="shared" si="26"/>
        <v>0</v>
      </c>
      <c r="F307" s="69"/>
      <c r="G307" s="78"/>
      <c r="H307" s="47"/>
      <c r="I307" s="75"/>
      <c r="J307" s="26"/>
      <c r="K307" s="82"/>
    </row>
    <row r="308" spans="1:11" s="1" customFormat="1" x14ac:dyDescent="0.3">
      <c r="A308" s="84"/>
      <c r="B308" s="18" t="s">
        <v>10</v>
      </c>
      <c r="C308" s="30">
        <f t="shared" si="26"/>
        <v>139.1</v>
      </c>
      <c r="D308" s="30">
        <f t="shared" si="26"/>
        <v>139.1</v>
      </c>
      <c r="E308" s="30">
        <f t="shared" si="26"/>
        <v>139.1</v>
      </c>
      <c r="F308" s="69"/>
      <c r="G308" s="78"/>
      <c r="H308" s="47"/>
      <c r="I308" s="75"/>
      <c r="J308" s="26"/>
      <c r="K308" s="82"/>
    </row>
    <row r="309" spans="1:11" s="1" customFormat="1" x14ac:dyDescent="0.3">
      <c r="A309" s="84"/>
      <c r="B309" s="18" t="s">
        <v>11</v>
      </c>
      <c r="C309" s="30">
        <f t="shared" ref="C309:E309" si="27">C317+C358+C388</f>
        <v>0</v>
      </c>
      <c r="D309" s="30">
        <f t="shared" si="27"/>
        <v>0</v>
      </c>
      <c r="E309" s="30">
        <f t="shared" si="27"/>
        <v>0</v>
      </c>
      <c r="F309" s="69"/>
      <c r="G309" s="78"/>
      <c r="H309" s="47"/>
      <c r="I309" s="75"/>
      <c r="J309" s="26"/>
      <c r="K309" s="82"/>
    </row>
    <row r="310" spans="1:11" s="1" customFormat="1" x14ac:dyDescent="0.3">
      <c r="A310" s="84"/>
      <c r="B310" s="18" t="s">
        <v>12</v>
      </c>
      <c r="C310" s="30">
        <f t="shared" ref="C310:E310" si="28">C318+C359+C389</f>
        <v>0</v>
      </c>
      <c r="D310" s="30">
        <f t="shared" si="28"/>
        <v>0</v>
      </c>
      <c r="E310" s="30">
        <f t="shared" si="28"/>
        <v>0</v>
      </c>
      <c r="F310" s="69"/>
      <c r="G310" s="78"/>
      <c r="H310" s="47"/>
      <c r="I310" s="75"/>
      <c r="J310" s="26"/>
      <c r="K310" s="82"/>
    </row>
    <row r="311" spans="1:11" s="1" customFormat="1" x14ac:dyDescent="0.3">
      <c r="A311" s="84"/>
      <c r="B311" s="18" t="s">
        <v>81</v>
      </c>
      <c r="C311" s="30">
        <f t="shared" ref="C311:E311" si="29">C319+C360+C390</f>
        <v>0</v>
      </c>
      <c r="D311" s="30">
        <f t="shared" si="29"/>
        <v>0</v>
      </c>
      <c r="E311" s="30">
        <f t="shared" si="29"/>
        <v>0</v>
      </c>
      <c r="F311" s="69"/>
      <c r="G311" s="78"/>
      <c r="H311" s="47"/>
      <c r="I311" s="75"/>
      <c r="J311" s="26"/>
      <c r="K311" s="82"/>
    </row>
    <row r="312" spans="1:11" s="1" customFormat="1" x14ac:dyDescent="0.3">
      <c r="A312" s="84"/>
      <c r="B312" s="18" t="s">
        <v>82</v>
      </c>
      <c r="C312" s="30">
        <f t="shared" ref="C312:E312" si="30">C320+C361+C391</f>
        <v>0</v>
      </c>
      <c r="D312" s="30">
        <f t="shared" si="30"/>
        <v>0</v>
      </c>
      <c r="E312" s="30">
        <f t="shared" si="30"/>
        <v>0</v>
      </c>
      <c r="F312" s="70"/>
      <c r="G312" s="79"/>
      <c r="H312" s="48"/>
      <c r="I312" s="76"/>
      <c r="J312" s="26"/>
      <c r="K312" s="82"/>
    </row>
    <row r="313" spans="1:11" s="1" customFormat="1" ht="39.6" x14ac:dyDescent="0.3">
      <c r="A313" s="84" t="s">
        <v>44</v>
      </c>
      <c r="B313" s="4" t="s">
        <v>200</v>
      </c>
      <c r="C313" s="30"/>
      <c r="D313" s="30"/>
      <c r="E313" s="30"/>
      <c r="F313" s="89" t="s">
        <v>183</v>
      </c>
      <c r="G313" s="88" t="s">
        <v>179</v>
      </c>
      <c r="H313" s="90"/>
      <c r="I313" s="91"/>
      <c r="J313" s="26"/>
      <c r="K313" s="82"/>
    </row>
    <row r="314" spans="1:11" s="1" customFormat="1" x14ac:dyDescent="0.3">
      <c r="A314" s="84"/>
      <c r="B314" s="18" t="s">
        <v>130</v>
      </c>
      <c r="C314" s="32">
        <f>SUM(C322+C333+C344)</f>
        <v>139.1</v>
      </c>
      <c r="D314" s="32">
        <f>SUM(D322+D333+D344)</f>
        <v>139.1</v>
      </c>
      <c r="E314" s="32">
        <f>SUM(E322+E333+E344)</f>
        <v>139.1</v>
      </c>
      <c r="F314" s="89"/>
      <c r="G314" s="88"/>
      <c r="H314" s="90"/>
      <c r="I314" s="91"/>
      <c r="J314" s="26"/>
      <c r="K314" s="82"/>
    </row>
    <row r="315" spans="1:11" s="1" customFormat="1" x14ac:dyDescent="0.3">
      <c r="A315" s="84"/>
      <c r="B315" s="18" t="s">
        <v>9</v>
      </c>
      <c r="C315" s="32">
        <f>SUM(C323+C334+C345)</f>
        <v>0</v>
      </c>
      <c r="D315" s="32">
        <f>D323+D345+D334</f>
        <v>0</v>
      </c>
      <c r="E315" s="32">
        <f>E323+E345+E334</f>
        <v>0</v>
      </c>
      <c r="F315" s="89"/>
      <c r="G315" s="88"/>
      <c r="H315" s="90"/>
      <c r="I315" s="91"/>
      <c r="J315" s="26"/>
      <c r="K315" s="82"/>
    </row>
    <row r="316" spans="1:11" s="1" customFormat="1" x14ac:dyDescent="0.3">
      <c r="A316" s="84"/>
      <c r="B316" s="18" t="s">
        <v>10</v>
      </c>
      <c r="C316" s="32">
        <f>SUM(C324+C335+C346)</f>
        <v>139.1</v>
      </c>
      <c r="D316" s="32">
        <f>D324+D346+D335</f>
        <v>139.1</v>
      </c>
      <c r="E316" s="32">
        <f>E324+E346+E335</f>
        <v>139.1</v>
      </c>
      <c r="F316" s="89"/>
      <c r="G316" s="88"/>
      <c r="H316" s="90"/>
      <c r="I316" s="91"/>
      <c r="J316" s="26"/>
      <c r="K316" s="82"/>
    </row>
    <row r="317" spans="1:11" s="1" customFormat="1" x14ac:dyDescent="0.3">
      <c r="A317" s="84"/>
      <c r="B317" s="18" t="s">
        <v>11</v>
      </c>
      <c r="C317" s="32">
        <f t="shared" ref="C317:C320" si="31">SUM(C325+C336+C347)</f>
        <v>0</v>
      </c>
      <c r="D317" s="32">
        <f t="shared" ref="D317:E317" si="32">D325+D347+D336</f>
        <v>0</v>
      </c>
      <c r="E317" s="32">
        <f t="shared" si="32"/>
        <v>0</v>
      </c>
      <c r="F317" s="89"/>
      <c r="G317" s="88"/>
      <c r="H317" s="90"/>
      <c r="I317" s="91"/>
      <c r="J317" s="26"/>
      <c r="K317" s="82"/>
    </row>
    <row r="318" spans="1:11" s="1" customFormat="1" x14ac:dyDescent="0.3">
      <c r="A318" s="84"/>
      <c r="B318" s="18" t="s">
        <v>12</v>
      </c>
      <c r="C318" s="32">
        <f t="shared" si="31"/>
        <v>0</v>
      </c>
      <c r="D318" s="32">
        <f t="shared" ref="D318:E318" si="33">D326+D348+D337</f>
        <v>0</v>
      </c>
      <c r="E318" s="32">
        <f t="shared" si="33"/>
        <v>0</v>
      </c>
      <c r="F318" s="89"/>
      <c r="G318" s="88"/>
      <c r="H318" s="90"/>
      <c r="I318" s="91"/>
      <c r="J318" s="26"/>
      <c r="K318" s="82"/>
    </row>
    <row r="319" spans="1:11" s="1" customFormat="1" x14ac:dyDescent="0.3">
      <c r="A319" s="84"/>
      <c r="B319" s="18" t="s">
        <v>81</v>
      </c>
      <c r="C319" s="32">
        <f t="shared" si="31"/>
        <v>0</v>
      </c>
      <c r="D319" s="32">
        <f t="shared" ref="D319:E319" si="34">D327+D349+D338</f>
        <v>0</v>
      </c>
      <c r="E319" s="32">
        <f t="shared" si="34"/>
        <v>0</v>
      </c>
      <c r="F319" s="89"/>
      <c r="G319" s="88"/>
      <c r="H319" s="90"/>
      <c r="I319" s="91"/>
      <c r="J319" s="26"/>
      <c r="K319" s="82"/>
    </row>
    <row r="320" spans="1:11" s="1" customFormat="1" x14ac:dyDescent="0.3">
      <c r="A320" s="84"/>
      <c r="B320" s="18" t="s">
        <v>82</v>
      </c>
      <c r="C320" s="32">
        <f t="shared" si="31"/>
        <v>0</v>
      </c>
      <c r="D320" s="32">
        <f t="shared" ref="D320:E320" si="35">D328+D350+D339</f>
        <v>0</v>
      </c>
      <c r="E320" s="32">
        <f t="shared" si="35"/>
        <v>0</v>
      </c>
      <c r="F320" s="89"/>
      <c r="G320" s="88"/>
      <c r="H320" s="90"/>
      <c r="I320" s="91"/>
      <c r="J320" s="26"/>
      <c r="K320" s="82"/>
    </row>
    <row r="321" spans="1:11" s="1" customFormat="1" ht="26.4" x14ac:dyDescent="0.3">
      <c r="A321" s="92" t="s">
        <v>45</v>
      </c>
      <c r="B321" s="4" t="s">
        <v>68</v>
      </c>
      <c r="C321" s="30"/>
      <c r="D321" s="31"/>
      <c r="E321" s="31"/>
      <c r="F321" s="88" t="s">
        <v>183</v>
      </c>
      <c r="G321" s="88" t="s">
        <v>179</v>
      </c>
      <c r="H321" s="90"/>
      <c r="I321" s="91" t="s">
        <v>172</v>
      </c>
      <c r="J321" s="26"/>
      <c r="K321" s="82"/>
    </row>
    <row r="322" spans="1:11" s="1" customFormat="1" x14ac:dyDescent="0.3">
      <c r="A322" s="93"/>
      <c r="B322" s="18" t="s">
        <v>130</v>
      </c>
      <c r="C322" s="32">
        <f>SUM(C323:C324)</f>
        <v>0</v>
      </c>
      <c r="D322" s="32">
        <f>SUM(D323:D324)</f>
        <v>0</v>
      </c>
      <c r="E322" s="32">
        <f>SUM(E323:E324)</f>
        <v>0</v>
      </c>
      <c r="F322" s="88"/>
      <c r="G322" s="88"/>
      <c r="H322" s="90"/>
      <c r="I322" s="91"/>
      <c r="J322" s="26"/>
      <c r="K322" s="82"/>
    </row>
    <row r="323" spans="1:11" s="1" customFormat="1" x14ac:dyDescent="0.3">
      <c r="A323" s="93"/>
      <c r="B323" s="18" t="s">
        <v>9</v>
      </c>
      <c r="C323" s="30">
        <v>0</v>
      </c>
      <c r="D323" s="30">
        <v>0</v>
      </c>
      <c r="E323" s="30">
        <v>0</v>
      </c>
      <c r="F323" s="88"/>
      <c r="G323" s="88"/>
      <c r="H323" s="90"/>
      <c r="I323" s="91"/>
      <c r="J323" s="26"/>
      <c r="K323" s="82"/>
    </row>
    <row r="324" spans="1:11" s="1" customFormat="1" x14ac:dyDescent="0.3">
      <c r="A324" s="93"/>
      <c r="B324" s="18" t="s">
        <v>10</v>
      </c>
      <c r="C324" s="32">
        <v>0</v>
      </c>
      <c r="D324" s="32">
        <v>0</v>
      </c>
      <c r="E324" s="32">
        <v>0</v>
      </c>
      <c r="F324" s="88"/>
      <c r="G324" s="88"/>
      <c r="H324" s="90"/>
      <c r="I324" s="91"/>
      <c r="J324" s="26"/>
      <c r="K324" s="82"/>
    </row>
    <row r="325" spans="1:11" s="1" customFormat="1" x14ac:dyDescent="0.3">
      <c r="A325" s="93"/>
      <c r="B325" s="18" t="s">
        <v>11</v>
      </c>
      <c r="C325" s="32">
        <v>0</v>
      </c>
      <c r="D325" s="32">
        <v>0</v>
      </c>
      <c r="E325" s="32">
        <v>0</v>
      </c>
      <c r="F325" s="88"/>
      <c r="G325" s="88"/>
      <c r="H325" s="90"/>
      <c r="I325" s="91"/>
      <c r="J325" s="26"/>
      <c r="K325" s="82"/>
    </row>
    <row r="326" spans="1:11" s="1" customFormat="1" x14ac:dyDescent="0.3">
      <c r="A326" s="93"/>
      <c r="B326" s="18" t="s">
        <v>12</v>
      </c>
      <c r="C326" s="32">
        <v>0</v>
      </c>
      <c r="D326" s="32">
        <v>0</v>
      </c>
      <c r="E326" s="32">
        <v>0</v>
      </c>
      <c r="F326" s="88"/>
      <c r="G326" s="88"/>
      <c r="H326" s="90"/>
      <c r="I326" s="91"/>
      <c r="J326" s="26"/>
      <c r="K326" s="82"/>
    </row>
    <row r="327" spans="1:11" s="1" customFormat="1" x14ac:dyDescent="0.3">
      <c r="A327" s="93"/>
      <c r="B327" s="18" t="s">
        <v>81</v>
      </c>
      <c r="C327" s="32">
        <v>0</v>
      </c>
      <c r="D327" s="32">
        <v>0</v>
      </c>
      <c r="E327" s="32">
        <v>0</v>
      </c>
      <c r="F327" s="88"/>
      <c r="G327" s="88"/>
      <c r="H327" s="90"/>
      <c r="I327" s="91"/>
      <c r="J327" s="26"/>
      <c r="K327" s="82"/>
    </row>
    <row r="328" spans="1:11" s="1" customFormat="1" x14ac:dyDescent="0.3">
      <c r="A328" s="93"/>
      <c r="B328" s="18" t="s">
        <v>82</v>
      </c>
      <c r="C328" s="32">
        <v>0</v>
      </c>
      <c r="D328" s="32">
        <v>0</v>
      </c>
      <c r="E328" s="32">
        <v>0</v>
      </c>
      <c r="F328" s="88"/>
      <c r="G328" s="88"/>
      <c r="H328" s="90"/>
      <c r="I328" s="91"/>
      <c r="J328" s="26"/>
      <c r="K328" s="82"/>
    </row>
    <row r="329" spans="1:11" s="1" customFormat="1" ht="26.4" x14ac:dyDescent="0.3">
      <c r="A329" s="93"/>
      <c r="B329" s="17" t="s">
        <v>199</v>
      </c>
      <c r="C329" s="30"/>
      <c r="D329" s="31"/>
      <c r="E329" s="31"/>
      <c r="F329" s="73" t="s">
        <v>61</v>
      </c>
      <c r="G329" s="71" t="s">
        <v>237</v>
      </c>
      <c r="H329" s="73" t="s">
        <v>61</v>
      </c>
      <c r="I329" s="72" t="s">
        <v>320</v>
      </c>
      <c r="J329" s="26"/>
      <c r="K329" s="82"/>
    </row>
    <row r="330" spans="1:11" s="1" customFormat="1" x14ac:dyDescent="0.3">
      <c r="A330" s="93"/>
      <c r="B330" s="17" t="s">
        <v>118</v>
      </c>
      <c r="C330" s="30"/>
      <c r="D330" s="31"/>
      <c r="E330" s="31"/>
      <c r="F330" s="73"/>
      <c r="G330" s="71"/>
      <c r="H330" s="73"/>
      <c r="I330" s="72"/>
      <c r="J330" s="26"/>
      <c r="K330" s="82"/>
    </row>
    <row r="331" spans="1:11" s="1" customFormat="1" x14ac:dyDescent="0.3">
      <c r="A331" s="94"/>
      <c r="B331" s="17" t="s">
        <v>119</v>
      </c>
      <c r="C331" s="30"/>
      <c r="D331" s="31"/>
      <c r="E331" s="31"/>
      <c r="F331" s="73"/>
      <c r="G331" s="71"/>
      <c r="H331" s="73"/>
      <c r="I331" s="72"/>
      <c r="J331" s="26"/>
      <c r="K331" s="82"/>
    </row>
    <row r="332" spans="1:11" s="1" customFormat="1" ht="59.4" customHeight="1" x14ac:dyDescent="0.3">
      <c r="A332" s="92" t="s">
        <v>46</v>
      </c>
      <c r="B332" s="72" t="s">
        <v>60</v>
      </c>
      <c r="C332" s="30"/>
      <c r="D332" s="31"/>
      <c r="E332" s="31"/>
      <c r="F332" s="88" t="s">
        <v>183</v>
      </c>
      <c r="G332" s="88" t="s">
        <v>179</v>
      </c>
      <c r="H332" s="90"/>
      <c r="I332" s="111" t="s">
        <v>280</v>
      </c>
      <c r="J332" s="26"/>
      <c r="K332" s="82"/>
    </row>
    <row r="333" spans="1:11" s="1" customFormat="1" x14ac:dyDescent="0.3">
      <c r="A333" s="93"/>
      <c r="B333" s="18" t="s">
        <v>130</v>
      </c>
      <c r="C333" s="32">
        <f>SUM(C334:C335)</f>
        <v>0</v>
      </c>
      <c r="D333" s="32">
        <f>SUM(D334:D335)</f>
        <v>0</v>
      </c>
      <c r="E333" s="32">
        <f>SUM(E334:E335)</f>
        <v>0</v>
      </c>
      <c r="F333" s="88"/>
      <c r="G333" s="88"/>
      <c r="H333" s="90"/>
      <c r="I333" s="111"/>
      <c r="J333" s="26"/>
      <c r="K333" s="82"/>
    </row>
    <row r="334" spans="1:11" s="1" customFormat="1" x14ac:dyDescent="0.3">
      <c r="A334" s="93"/>
      <c r="B334" s="18" t="s">
        <v>9</v>
      </c>
      <c r="C334" s="30">
        <v>0</v>
      </c>
      <c r="D334" s="30">
        <v>0</v>
      </c>
      <c r="E334" s="30">
        <v>0</v>
      </c>
      <c r="F334" s="88"/>
      <c r="G334" s="88"/>
      <c r="H334" s="90"/>
      <c r="I334" s="111"/>
      <c r="J334" s="26"/>
      <c r="K334" s="82"/>
    </row>
    <row r="335" spans="1:11" s="1" customFormat="1" x14ac:dyDescent="0.3">
      <c r="A335" s="93"/>
      <c r="B335" s="18" t="s">
        <v>10</v>
      </c>
      <c r="C335" s="32">
        <v>0</v>
      </c>
      <c r="D335" s="32">
        <v>0</v>
      </c>
      <c r="E335" s="32">
        <v>0</v>
      </c>
      <c r="F335" s="88"/>
      <c r="G335" s="88"/>
      <c r="H335" s="90"/>
      <c r="I335" s="111"/>
      <c r="J335" s="26"/>
      <c r="K335" s="82"/>
    </row>
    <row r="336" spans="1:11" s="1" customFormat="1" x14ac:dyDescent="0.3">
      <c r="A336" s="93"/>
      <c r="B336" s="18" t="s">
        <v>11</v>
      </c>
      <c r="C336" s="32">
        <v>0</v>
      </c>
      <c r="D336" s="32">
        <v>0</v>
      </c>
      <c r="E336" s="32">
        <v>0</v>
      </c>
      <c r="F336" s="88"/>
      <c r="G336" s="88"/>
      <c r="H336" s="90"/>
      <c r="I336" s="111"/>
      <c r="J336" s="26"/>
      <c r="K336" s="82"/>
    </row>
    <row r="337" spans="1:11" s="1" customFormat="1" x14ac:dyDescent="0.3">
      <c r="A337" s="93"/>
      <c r="B337" s="18" t="s">
        <v>12</v>
      </c>
      <c r="C337" s="32">
        <v>0</v>
      </c>
      <c r="D337" s="32">
        <v>0</v>
      </c>
      <c r="E337" s="32">
        <v>0</v>
      </c>
      <c r="F337" s="88"/>
      <c r="G337" s="88"/>
      <c r="H337" s="90"/>
      <c r="I337" s="111"/>
      <c r="J337" s="26"/>
      <c r="K337" s="82"/>
    </row>
    <row r="338" spans="1:11" s="1" customFormat="1" x14ac:dyDescent="0.3">
      <c r="A338" s="93"/>
      <c r="B338" s="18" t="s">
        <v>81</v>
      </c>
      <c r="C338" s="32">
        <v>0</v>
      </c>
      <c r="D338" s="32">
        <v>0</v>
      </c>
      <c r="E338" s="32">
        <v>0</v>
      </c>
      <c r="F338" s="88"/>
      <c r="G338" s="88"/>
      <c r="H338" s="90"/>
      <c r="I338" s="111"/>
      <c r="J338" s="26"/>
      <c r="K338" s="82"/>
    </row>
    <row r="339" spans="1:11" s="1" customFormat="1" x14ac:dyDescent="0.3">
      <c r="A339" s="93"/>
      <c r="B339" s="18" t="s">
        <v>82</v>
      </c>
      <c r="C339" s="32">
        <v>0</v>
      </c>
      <c r="D339" s="32">
        <v>0</v>
      </c>
      <c r="E339" s="32">
        <v>0</v>
      </c>
      <c r="F339" s="88"/>
      <c r="G339" s="88"/>
      <c r="H339" s="90"/>
      <c r="I339" s="111"/>
      <c r="J339" s="26"/>
      <c r="K339" s="82"/>
    </row>
    <row r="340" spans="1:11" s="1" customFormat="1" ht="85.2" customHeight="1" x14ac:dyDescent="0.3">
      <c r="A340" s="93"/>
      <c r="B340" s="17" t="s">
        <v>197</v>
      </c>
      <c r="C340" s="30"/>
      <c r="D340" s="31"/>
      <c r="E340" s="31"/>
      <c r="F340" s="73" t="s">
        <v>61</v>
      </c>
      <c r="G340" s="71" t="s">
        <v>198</v>
      </c>
      <c r="H340" s="73" t="s">
        <v>61</v>
      </c>
      <c r="I340" s="72" t="s">
        <v>262</v>
      </c>
      <c r="J340" s="26"/>
      <c r="K340" s="82"/>
    </row>
    <row r="341" spans="1:11" s="1" customFormat="1" x14ac:dyDescent="0.3">
      <c r="A341" s="93"/>
      <c r="B341" s="17" t="s">
        <v>120</v>
      </c>
      <c r="C341" s="30"/>
      <c r="D341" s="31"/>
      <c r="E341" s="31"/>
      <c r="F341" s="73"/>
      <c r="G341" s="71"/>
      <c r="H341" s="73"/>
      <c r="I341" s="72"/>
      <c r="J341" s="26"/>
      <c r="K341" s="82"/>
    </row>
    <row r="342" spans="1:11" s="1" customFormat="1" x14ac:dyDescent="0.3">
      <c r="A342" s="94"/>
      <c r="B342" s="17" t="s">
        <v>121</v>
      </c>
      <c r="C342" s="30"/>
      <c r="D342" s="31"/>
      <c r="E342" s="31"/>
      <c r="F342" s="73"/>
      <c r="G342" s="71"/>
      <c r="H342" s="73"/>
      <c r="I342" s="72"/>
      <c r="J342" s="26"/>
      <c r="K342" s="82"/>
    </row>
    <row r="343" spans="1:11" s="1" customFormat="1" ht="39.6" x14ac:dyDescent="0.3">
      <c r="A343" s="92" t="s">
        <v>47</v>
      </c>
      <c r="B343" s="4" t="s">
        <v>69</v>
      </c>
      <c r="C343" s="30"/>
      <c r="D343" s="31"/>
      <c r="E343" s="31"/>
      <c r="F343" s="88" t="s">
        <v>183</v>
      </c>
      <c r="G343" s="88" t="s">
        <v>179</v>
      </c>
      <c r="H343" s="111"/>
      <c r="I343" s="132" t="s">
        <v>319</v>
      </c>
      <c r="J343" s="26"/>
      <c r="K343" s="82"/>
    </row>
    <row r="344" spans="1:11" s="1" customFormat="1" x14ac:dyDescent="0.3">
      <c r="A344" s="93"/>
      <c r="B344" s="18" t="s">
        <v>130</v>
      </c>
      <c r="C344" s="32">
        <f>SUM(C345:C346)</f>
        <v>139.1</v>
      </c>
      <c r="D344" s="32">
        <f>SUM(D345:D346)</f>
        <v>139.1</v>
      </c>
      <c r="E344" s="32">
        <f>SUM(E345:E346)</f>
        <v>139.1</v>
      </c>
      <c r="F344" s="88"/>
      <c r="G344" s="88"/>
      <c r="H344" s="111"/>
      <c r="I344" s="133"/>
      <c r="J344" s="26"/>
      <c r="K344" s="82"/>
    </row>
    <row r="345" spans="1:11" s="1" customFormat="1" x14ac:dyDescent="0.3">
      <c r="A345" s="93"/>
      <c r="B345" s="18" t="s">
        <v>9</v>
      </c>
      <c r="C345" s="30">
        <v>0</v>
      </c>
      <c r="D345" s="30">
        <v>0</v>
      </c>
      <c r="E345" s="30">
        <v>0</v>
      </c>
      <c r="F345" s="88"/>
      <c r="G345" s="88"/>
      <c r="H345" s="111"/>
      <c r="I345" s="133"/>
      <c r="J345" s="26"/>
      <c r="K345" s="82"/>
    </row>
    <row r="346" spans="1:11" s="1" customFormat="1" x14ac:dyDescent="0.3">
      <c r="A346" s="93"/>
      <c r="B346" s="18" t="s">
        <v>10</v>
      </c>
      <c r="C346" s="32">
        <v>139.1</v>
      </c>
      <c r="D346" s="32">
        <v>139.1</v>
      </c>
      <c r="E346" s="32">
        <v>139.1</v>
      </c>
      <c r="F346" s="88"/>
      <c r="G346" s="88"/>
      <c r="H346" s="111"/>
      <c r="I346" s="133"/>
      <c r="J346" s="26"/>
      <c r="K346" s="82"/>
    </row>
    <row r="347" spans="1:11" s="1" customFormat="1" x14ac:dyDescent="0.3">
      <c r="A347" s="93"/>
      <c r="B347" s="18" t="s">
        <v>11</v>
      </c>
      <c r="C347" s="30">
        <v>0</v>
      </c>
      <c r="D347" s="30">
        <v>0</v>
      </c>
      <c r="E347" s="30">
        <v>0</v>
      </c>
      <c r="F347" s="88"/>
      <c r="G347" s="88"/>
      <c r="H347" s="111"/>
      <c r="I347" s="133"/>
      <c r="J347" s="26"/>
      <c r="K347" s="82"/>
    </row>
    <row r="348" spans="1:11" s="1" customFormat="1" x14ac:dyDescent="0.3">
      <c r="A348" s="93"/>
      <c r="B348" s="18" t="s">
        <v>12</v>
      </c>
      <c r="C348" s="30">
        <v>0</v>
      </c>
      <c r="D348" s="30">
        <v>0</v>
      </c>
      <c r="E348" s="30">
        <v>0</v>
      </c>
      <c r="F348" s="88"/>
      <c r="G348" s="88"/>
      <c r="H348" s="111"/>
      <c r="I348" s="133"/>
      <c r="J348" s="26"/>
      <c r="K348" s="82"/>
    </row>
    <row r="349" spans="1:11" s="1" customFormat="1" x14ac:dyDescent="0.3">
      <c r="A349" s="93"/>
      <c r="B349" s="18" t="s">
        <v>81</v>
      </c>
      <c r="C349" s="30">
        <v>0</v>
      </c>
      <c r="D349" s="30">
        <v>0</v>
      </c>
      <c r="E349" s="30">
        <v>0</v>
      </c>
      <c r="F349" s="88"/>
      <c r="G349" s="88"/>
      <c r="H349" s="111"/>
      <c r="I349" s="133"/>
      <c r="J349" s="26"/>
      <c r="K349" s="82"/>
    </row>
    <row r="350" spans="1:11" s="1" customFormat="1" x14ac:dyDescent="0.3">
      <c r="A350" s="93"/>
      <c r="B350" s="18" t="s">
        <v>82</v>
      </c>
      <c r="C350" s="30">
        <v>0</v>
      </c>
      <c r="D350" s="30">
        <v>0</v>
      </c>
      <c r="E350" s="30">
        <v>0</v>
      </c>
      <c r="F350" s="88"/>
      <c r="G350" s="88"/>
      <c r="H350" s="111"/>
      <c r="I350" s="134"/>
      <c r="J350" s="26"/>
      <c r="K350" s="82"/>
    </row>
    <row r="351" spans="1:11" s="1" customFormat="1" ht="58.2" customHeight="1" x14ac:dyDescent="0.3">
      <c r="A351" s="93"/>
      <c r="B351" s="17" t="s">
        <v>195</v>
      </c>
      <c r="C351" s="30"/>
      <c r="D351" s="30"/>
      <c r="E351" s="30"/>
      <c r="F351" s="73" t="s">
        <v>61</v>
      </c>
      <c r="G351" s="71" t="s">
        <v>196</v>
      </c>
      <c r="H351" s="73" t="s">
        <v>61</v>
      </c>
      <c r="I351" s="72" t="s">
        <v>285</v>
      </c>
      <c r="J351" s="26"/>
      <c r="K351" s="82"/>
    </row>
    <row r="352" spans="1:11" s="1" customFormat="1" x14ac:dyDescent="0.3">
      <c r="A352" s="93"/>
      <c r="B352" s="17" t="s">
        <v>122</v>
      </c>
      <c r="C352" s="30"/>
      <c r="D352" s="31"/>
      <c r="E352" s="31"/>
      <c r="F352" s="73"/>
      <c r="G352" s="71"/>
      <c r="H352" s="73"/>
      <c r="I352" s="72"/>
      <c r="J352" s="26"/>
      <c r="K352" s="82"/>
    </row>
    <row r="353" spans="1:11" s="1" customFormat="1" x14ac:dyDescent="0.3">
      <c r="A353" s="94"/>
      <c r="B353" s="17" t="s">
        <v>123</v>
      </c>
      <c r="C353" s="30"/>
      <c r="D353" s="31"/>
      <c r="E353" s="31"/>
      <c r="F353" s="73"/>
      <c r="G353" s="71"/>
      <c r="H353" s="73"/>
      <c r="I353" s="72"/>
      <c r="J353" s="26"/>
      <c r="K353" s="82"/>
    </row>
    <row r="354" spans="1:11" s="1" customFormat="1" ht="39.6" x14ac:dyDescent="0.3">
      <c r="A354" s="84" t="s">
        <v>48</v>
      </c>
      <c r="B354" s="4" t="s">
        <v>194</v>
      </c>
      <c r="C354" s="30"/>
      <c r="D354" s="31"/>
      <c r="E354" s="31"/>
      <c r="F354" s="89" t="s">
        <v>183</v>
      </c>
      <c r="G354" s="88" t="s">
        <v>179</v>
      </c>
      <c r="H354" s="90"/>
      <c r="I354" s="91"/>
      <c r="J354" s="26"/>
      <c r="K354" s="82"/>
    </row>
    <row r="355" spans="1:11" s="1" customFormat="1" x14ac:dyDescent="0.3">
      <c r="A355" s="84"/>
      <c r="B355" s="18" t="s">
        <v>130</v>
      </c>
      <c r="C355" s="32">
        <f>SUM(C363+C374)</f>
        <v>0</v>
      </c>
      <c r="D355" s="32">
        <f t="shared" ref="D355:E357" si="36">D363+D374</f>
        <v>0</v>
      </c>
      <c r="E355" s="32">
        <f t="shared" si="36"/>
        <v>0</v>
      </c>
      <c r="F355" s="89"/>
      <c r="G355" s="88"/>
      <c r="H355" s="90"/>
      <c r="I355" s="91"/>
      <c r="J355" s="26"/>
      <c r="K355" s="82"/>
    </row>
    <row r="356" spans="1:11" s="1" customFormat="1" x14ac:dyDescent="0.3">
      <c r="A356" s="84"/>
      <c r="B356" s="18" t="s">
        <v>9</v>
      </c>
      <c r="C356" s="32">
        <f>SUM(C364+C375)</f>
        <v>0</v>
      </c>
      <c r="D356" s="32">
        <f t="shared" si="36"/>
        <v>0</v>
      </c>
      <c r="E356" s="32">
        <f t="shared" si="36"/>
        <v>0</v>
      </c>
      <c r="F356" s="89"/>
      <c r="G356" s="88"/>
      <c r="H356" s="90"/>
      <c r="I356" s="91"/>
      <c r="J356" s="26"/>
      <c r="K356" s="82"/>
    </row>
    <row r="357" spans="1:11" s="1" customFormat="1" x14ac:dyDescent="0.3">
      <c r="A357" s="84"/>
      <c r="B357" s="18" t="s">
        <v>10</v>
      </c>
      <c r="C357" s="32">
        <f>SUM(C365+C376)</f>
        <v>0</v>
      </c>
      <c r="D357" s="32">
        <f t="shared" si="36"/>
        <v>0</v>
      </c>
      <c r="E357" s="32">
        <f t="shared" si="36"/>
        <v>0</v>
      </c>
      <c r="F357" s="89"/>
      <c r="G357" s="88"/>
      <c r="H357" s="90"/>
      <c r="I357" s="91"/>
      <c r="J357" s="26"/>
      <c r="K357" s="82"/>
    </row>
    <row r="358" spans="1:11" s="1" customFormat="1" x14ac:dyDescent="0.3">
      <c r="A358" s="84"/>
      <c r="B358" s="18" t="s">
        <v>11</v>
      </c>
      <c r="C358" s="32">
        <f t="shared" ref="C358:C361" si="37">SUM(C366+C377)</f>
        <v>0</v>
      </c>
      <c r="D358" s="32">
        <f t="shared" ref="D358:E358" si="38">D366+D377</f>
        <v>0</v>
      </c>
      <c r="E358" s="32">
        <f t="shared" si="38"/>
        <v>0</v>
      </c>
      <c r="F358" s="89"/>
      <c r="G358" s="88"/>
      <c r="H358" s="90"/>
      <c r="I358" s="91"/>
      <c r="J358" s="26"/>
      <c r="K358" s="82"/>
    </row>
    <row r="359" spans="1:11" s="1" customFormat="1" x14ac:dyDescent="0.3">
      <c r="A359" s="84"/>
      <c r="B359" s="18" t="s">
        <v>12</v>
      </c>
      <c r="C359" s="32">
        <f t="shared" si="37"/>
        <v>0</v>
      </c>
      <c r="D359" s="32">
        <f t="shared" ref="D359:E359" si="39">D367+D378</f>
        <v>0</v>
      </c>
      <c r="E359" s="32">
        <f t="shared" si="39"/>
        <v>0</v>
      </c>
      <c r="F359" s="89"/>
      <c r="G359" s="88"/>
      <c r="H359" s="90"/>
      <c r="I359" s="91"/>
      <c r="J359" s="26"/>
      <c r="K359" s="82"/>
    </row>
    <row r="360" spans="1:11" s="1" customFormat="1" x14ac:dyDescent="0.3">
      <c r="A360" s="84"/>
      <c r="B360" s="18" t="s">
        <v>81</v>
      </c>
      <c r="C360" s="32">
        <f t="shared" si="37"/>
        <v>0</v>
      </c>
      <c r="D360" s="32">
        <f t="shared" ref="D360:E360" si="40">D368+D379</f>
        <v>0</v>
      </c>
      <c r="E360" s="32">
        <f t="shared" si="40"/>
        <v>0</v>
      </c>
      <c r="F360" s="89"/>
      <c r="G360" s="88"/>
      <c r="H360" s="90"/>
      <c r="I360" s="91"/>
      <c r="J360" s="26"/>
      <c r="K360" s="82"/>
    </row>
    <row r="361" spans="1:11" s="1" customFormat="1" x14ac:dyDescent="0.3">
      <c r="A361" s="84"/>
      <c r="B361" s="18" t="s">
        <v>82</v>
      </c>
      <c r="C361" s="32">
        <f t="shared" si="37"/>
        <v>0</v>
      </c>
      <c r="D361" s="32">
        <f t="shared" ref="D361:E361" si="41">D369+D380</f>
        <v>0</v>
      </c>
      <c r="E361" s="32">
        <f t="shared" si="41"/>
        <v>0</v>
      </c>
      <c r="F361" s="89"/>
      <c r="G361" s="88"/>
      <c r="H361" s="90"/>
      <c r="I361" s="91"/>
      <c r="J361" s="26"/>
      <c r="K361" s="82"/>
    </row>
    <row r="362" spans="1:11" s="1" customFormat="1" ht="39.6" x14ac:dyDescent="0.3">
      <c r="A362" s="92" t="s">
        <v>49</v>
      </c>
      <c r="B362" s="4" t="s">
        <v>193</v>
      </c>
      <c r="C362" s="30"/>
      <c r="D362" s="30"/>
      <c r="E362" s="30"/>
      <c r="F362" s="88" t="s">
        <v>183</v>
      </c>
      <c r="G362" s="88" t="s">
        <v>179</v>
      </c>
      <c r="H362" s="90"/>
      <c r="I362" s="91" t="s">
        <v>311</v>
      </c>
      <c r="J362" s="26"/>
      <c r="K362" s="82"/>
    </row>
    <row r="363" spans="1:11" s="1" customFormat="1" x14ac:dyDescent="0.3">
      <c r="A363" s="93"/>
      <c r="B363" s="18" t="s">
        <v>130</v>
      </c>
      <c r="C363" s="32">
        <v>0</v>
      </c>
      <c r="D363" s="32">
        <f>SUM(D364:D365)</f>
        <v>0</v>
      </c>
      <c r="E363" s="32">
        <f>SUM(E364:E365)</f>
        <v>0</v>
      </c>
      <c r="F363" s="88"/>
      <c r="G363" s="88"/>
      <c r="H363" s="90"/>
      <c r="I363" s="91"/>
      <c r="J363" s="26"/>
      <c r="K363" s="82"/>
    </row>
    <row r="364" spans="1:11" s="1" customFormat="1" x14ac:dyDescent="0.3">
      <c r="A364" s="93"/>
      <c r="B364" s="18" t="s">
        <v>9</v>
      </c>
      <c r="C364" s="30">
        <v>0</v>
      </c>
      <c r="D364" s="30">
        <v>0</v>
      </c>
      <c r="E364" s="30">
        <v>0</v>
      </c>
      <c r="F364" s="88"/>
      <c r="G364" s="88"/>
      <c r="H364" s="90"/>
      <c r="I364" s="91"/>
      <c r="J364" s="26"/>
      <c r="K364" s="82"/>
    </row>
    <row r="365" spans="1:11" s="1" customFormat="1" x14ac:dyDescent="0.3">
      <c r="A365" s="93"/>
      <c r="B365" s="18" t="s">
        <v>10</v>
      </c>
      <c r="C365" s="32">
        <v>0</v>
      </c>
      <c r="D365" s="32">
        <v>0</v>
      </c>
      <c r="E365" s="32">
        <v>0</v>
      </c>
      <c r="F365" s="88"/>
      <c r="G365" s="88"/>
      <c r="H365" s="90"/>
      <c r="I365" s="91"/>
      <c r="J365" s="26"/>
      <c r="K365" s="82"/>
    </row>
    <row r="366" spans="1:11" s="1" customFormat="1" x14ac:dyDescent="0.3">
      <c r="A366" s="93"/>
      <c r="B366" s="18" t="s">
        <v>11</v>
      </c>
      <c r="C366" s="32">
        <v>0</v>
      </c>
      <c r="D366" s="32">
        <v>0</v>
      </c>
      <c r="E366" s="32">
        <v>0</v>
      </c>
      <c r="F366" s="88"/>
      <c r="G366" s="88"/>
      <c r="H366" s="90"/>
      <c r="I366" s="91"/>
      <c r="J366" s="26"/>
      <c r="K366" s="82"/>
    </row>
    <row r="367" spans="1:11" s="1" customFormat="1" x14ac:dyDescent="0.3">
      <c r="A367" s="93"/>
      <c r="B367" s="18" t="s">
        <v>12</v>
      </c>
      <c r="C367" s="32">
        <v>0</v>
      </c>
      <c r="D367" s="32">
        <v>0</v>
      </c>
      <c r="E367" s="32">
        <v>0</v>
      </c>
      <c r="F367" s="88"/>
      <c r="G367" s="88"/>
      <c r="H367" s="90"/>
      <c r="I367" s="91"/>
      <c r="J367" s="26"/>
      <c r="K367" s="82"/>
    </row>
    <row r="368" spans="1:11" s="1" customFormat="1" x14ac:dyDescent="0.3">
      <c r="A368" s="93"/>
      <c r="B368" s="18" t="s">
        <v>81</v>
      </c>
      <c r="C368" s="32">
        <v>0</v>
      </c>
      <c r="D368" s="32">
        <v>0</v>
      </c>
      <c r="E368" s="32">
        <v>0</v>
      </c>
      <c r="F368" s="88"/>
      <c r="G368" s="88"/>
      <c r="H368" s="90"/>
      <c r="I368" s="91"/>
      <c r="J368" s="26"/>
      <c r="K368" s="82"/>
    </row>
    <row r="369" spans="1:11" s="1" customFormat="1" x14ac:dyDescent="0.3">
      <c r="A369" s="93"/>
      <c r="B369" s="18" t="s">
        <v>82</v>
      </c>
      <c r="C369" s="32">
        <v>0</v>
      </c>
      <c r="D369" s="32">
        <v>0</v>
      </c>
      <c r="E369" s="32">
        <v>0</v>
      </c>
      <c r="F369" s="88"/>
      <c r="G369" s="88"/>
      <c r="H369" s="90"/>
      <c r="I369" s="91"/>
      <c r="J369" s="26"/>
      <c r="K369" s="82"/>
    </row>
    <row r="370" spans="1:11" s="1" customFormat="1" ht="58.95" customHeight="1" x14ac:dyDescent="0.3">
      <c r="A370" s="93"/>
      <c r="B370" s="17" t="s">
        <v>192</v>
      </c>
      <c r="C370" s="30"/>
      <c r="D370" s="30"/>
      <c r="E370" s="30"/>
      <c r="F370" s="73" t="s">
        <v>61</v>
      </c>
      <c r="G370" s="71" t="s">
        <v>237</v>
      </c>
      <c r="H370" s="73" t="s">
        <v>61</v>
      </c>
      <c r="I370" s="72" t="s">
        <v>318</v>
      </c>
      <c r="J370" s="26"/>
      <c r="K370" s="82"/>
    </row>
    <row r="371" spans="1:11" s="1" customFormat="1" x14ac:dyDescent="0.3">
      <c r="A371" s="93"/>
      <c r="B371" s="17" t="s">
        <v>124</v>
      </c>
      <c r="C371" s="30"/>
      <c r="D371" s="30"/>
      <c r="E371" s="30"/>
      <c r="F371" s="73"/>
      <c r="G371" s="71"/>
      <c r="H371" s="73"/>
      <c r="I371" s="72"/>
      <c r="J371" s="26"/>
      <c r="K371" s="82"/>
    </row>
    <row r="372" spans="1:11" s="1" customFormat="1" x14ac:dyDescent="0.3">
      <c r="A372" s="94"/>
      <c r="B372" s="17" t="s">
        <v>125</v>
      </c>
      <c r="C372" s="30"/>
      <c r="D372" s="30"/>
      <c r="E372" s="30"/>
      <c r="F372" s="73"/>
      <c r="G372" s="71"/>
      <c r="H372" s="73"/>
      <c r="I372" s="72"/>
      <c r="J372" s="26"/>
      <c r="K372" s="82"/>
    </row>
    <row r="373" spans="1:11" s="1" customFormat="1" ht="56.4" customHeight="1" x14ac:dyDescent="0.3">
      <c r="A373" s="92" t="s">
        <v>50</v>
      </c>
      <c r="B373" s="4" t="s">
        <v>70</v>
      </c>
      <c r="C373" s="30"/>
      <c r="D373" s="30"/>
      <c r="E373" s="30"/>
      <c r="F373" s="88" t="s">
        <v>183</v>
      </c>
      <c r="G373" s="88" t="s">
        <v>179</v>
      </c>
      <c r="H373" s="90"/>
      <c r="I373" s="91"/>
      <c r="J373" s="26"/>
      <c r="K373" s="82"/>
    </row>
    <row r="374" spans="1:11" s="1" customFormat="1" x14ac:dyDescent="0.3">
      <c r="A374" s="93"/>
      <c r="B374" s="18" t="s">
        <v>130</v>
      </c>
      <c r="C374" s="32">
        <f>SUM(C375:C376)</f>
        <v>0</v>
      </c>
      <c r="D374" s="32">
        <f>SUM(D375:D376)</f>
        <v>0</v>
      </c>
      <c r="E374" s="32">
        <f>SUM(E375:E376)</f>
        <v>0</v>
      </c>
      <c r="F374" s="88"/>
      <c r="G374" s="88"/>
      <c r="H374" s="90"/>
      <c r="I374" s="91"/>
      <c r="J374" s="26"/>
      <c r="K374" s="82"/>
    </row>
    <row r="375" spans="1:11" s="1" customFormat="1" x14ac:dyDescent="0.3">
      <c r="A375" s="93"/>
      <c r="B375" s="18" t="s">
        <v>9</v>
      </c>
      <c r="C375" s="30">
        <v>0</v>
      </c>
      <c r="D375" s="30">
        <v>0</v>
      </c>
      <c r="E375" s="30">
        <v>0</v>
      </c>
      <c r="F375" s="88"/>
      <c r="G375" s="88"/>
      <c r="H375" s="90"/>
      <c r="I375" s="91"/>
      <c r="J375" s="26"/>
      <c r="K375" s="82"/>
    </row>
    <row r="376" spans="1:11" s="1" customFormat="1" x14ac:dyDescent="0.3">
      <c r="A376" s="93"/>
      <c r="B376" s="18" t="s">
        <v>10</v>
      </c>
      <c r="C376" s="32">
        <v>0</v>
      </c>
      <c r="D376" s="32">
        <v>0</v>
      </c>
      <c r="E376" s="32">
        <v>0</v>
      </c>
      <c r="F376" s="88"/>
      <c r="G376" s="88"/>
      <c r="H376" s="90"/>
      <c r="I376" s="91"/>
      <c r="J376" s="26"/>
      <c r="K376" s="82"/>
    </row>
    <row r="377" spans="1:11" s="1" customFormat="1" x14ac:dyDescent="0.3">
      <c r="A377" s="93"/>
      <c r="B377" s="18" t="s">
        <v>11</v>
      </c>
      <c r="C377" s="32">
        <v>0</v>
      </c>
      <c r="D377" s="32">
        <v>0</v>
      </c>
      <c r="E377" s="32">
        <v>0</v>
      </c>
      <c r="F377" s="88"/>
      <c r="G377" s="88"/>
      <c r="H377" s="90"/>
      <c r="I377" s="91"/>
      <c r="J377" s="26"/>
      <c r="K377" s="82"/>
    </row>
    <row r="378" spans="1:11" s="1" customFormat="1" x14ac:dyDescent="0.3">
      <c r="A378" s="93"/>
      <c r="B378" s="18" t="s">
        <v>12</v>
      </c>
      <c r="C378" s="32">
        <v>0</v>
      </c>
      <c r="D378" s="32">
        <v>0</v>
      </c>
      <c r="E378" s="32">
        <v>0</v>
      </c>
      <c r="F378" s="88"/>
      <c r="G378" s="88"/>
      <c r="H378" s="90"/>
      <c r="I378" s="91"/>
      <c r="J378" s="26"/>
      <c r="K378" s="82"/>
    </row>
    <row r="379" spans="1:11" s="1" customFormat="1" x14ac:dyDescent="0.3">
      <c r="A379" s="93"/>
      <c r="B379" s="18" t="s">
        <v>81</v>
      </c>
      <c r="C379" s="32">
        <v>0</v>
      </c>
      <c r="D379" s="32">
        <v>0</v>
      </c>
      <c r="E379" s="32">
        <v>0</v>
      </c>
      <c r="F379" s="88"/>
      <c r="G379" s="88"/>
      <c r="H379" s="90"/>
      <c r="I379" s="91"/>
      <c r="J379" s="26"/>
      <c r="K379" s="82"/>
    </row>
    <row r="380" spans="1:11" s="1" customFormat="1" x14ac:dyDescent="0.3">
      <c r="A380" s="93"/>
      <c r="B380" s="18" t="s">
        <v>82</v>
      </c>
      <c r="C380" s="32">
        <v>0</v>
      </c>
      <c r="D380" s="32">
        <v>0</v>
      </c>
      <c r="E380" s="32">
        <v>0</v>
      </c>
      <c r="F380" s="88"/>
      <c r="G380" s="88"/>
      <c r="H380" s="90"/>
      <c r="I380" s="91"/>
      <c r="J380" s="26"/>
      <c r="K380" s="82"/>
    </row>
    <row r="381" spans="1:11" s="1" customFormat="1" ht="97.95" customHeight="1" x14ac:dyDescent="0.3">
      <c r="A381" s="93"/>
      <c r="B381" s="19" t="s">
        <v>191</v>
      </c>
      <c r="C381" s="30"/>
      <c r="D381" s="31"/>
      <c r="E381" s="31"/>
      <c r="F381" s="73" t="s">
        <v>61</v>
      </c>
      <c r="G381" s="71" t="s">
        <v>237</v>
      </c>
      <c r="H381" s="73" t="s">
        <v>61</v>
      </c>
      <c r="I381" s="72" t="s">
        <v>240</v>
      </c>
      <c r="J381" s="26"/>
      <c r="K381" s="82"/>
    </row>
    <row r="382" spans="1:11" s="1" customFormat="1" x14ac:dyDescent="0.3">
      <c r="A382" s="93"/>
      <c r="B382" s="17" t="s">
        <v>126</v>
      </c>
      <c r="C382" s="30"/>
      <c r="D382" s="31"/>
      <c r="E382" s="31"/>
      <c r="F382" s="73"/>
      <c r="G382" s="71"/>
      <c r="H382" s="73"/>
      <c r="I382" s="72"/>
      <c r="J382" s="26"/>
      <c r="K382" s="82"/>
    </row>
    <row r="383" spans="1:11" s="1" customFormat="1" x14ac:dyDescent="0.3">
      <c r="A383" s="94"/>
      <c r="B383" s="17" t="s">
        <v>127</v>
      </c>
      <c r="C383" s="30"/>
      <c r="D383" s="31"/>
      <c r="E383" s="31"/>
      <c r="F383" s="73"/>
      <c r="G383" s="71"/>
      <c r="H383" s="73"/>
      <c r="I383" s="72"/>
      <c r="J383" s="26"/>
      <c r="K383" s="82"/>
    </row>
    <row r="384" spans="1:11" s="1" customFormat="1" ht="39.6" x14ac:dyDescent="0.3">
      <c r="A384" s="84" t="s">
        <v>51</v>
      </c>
      <c r="B384" s="4" t="s">
        <v>190</v>
      </c>
      <c r="C384" s="30"/>
      <c r="D384" s="31"/>
      <c r="E384" s="31"/>
      <c r="F384" s="89" t="s">
        <v>183</v>
      </c>
      <c r="G384" s="88" t="s">
        <v>179</v>
      </c>
      <c r="H384" s="90"/>
      <c r="I384" s="111"/>
      <c r="J384" s="26"/>
      <c r="K384" s="82"/>
    </row>
    <row r="385" spans="1:11" s="1" customFormat="1" x14ac:dyDescent="0.3">
      <c r="A385" s="84"/>
      <c r="B385" s="18" t="s">
        <v>130</v>
      </c>
      <c r="C385" s="32">
        <f>C393</f>
        <v>0</v>
      </c>
      <c r="D385" s="32">
        <f>D393</f>
        <v>0</v>
      </c>
      <c r="E385" s="32">
        <f>E393</f>
        <v>0</v>
      </c>
      <c r="F385" s="89"/>
      <c r="G385" s="88"/>
      <c r="H385" s="90"/>
      <c r="I385" s="111"/>
      <c r="J385" s="26"/>
      <c r="K385" s="82"/>
    </row>
    <row r="386" spans="1:11" s="1" customFormat="1" x14ac:dyDescent="0.3">
      <c r="A386" s="84"/>
      <c r="B386" s="18" t="s">
        <v>9</v>
      </c>
      <c r="C386" s="30">
        <v>0</v>
      </c>
      <c r="D386" s="30">
        <v>0</v>
      </c>
      <c r="E386" s="30">
        <v>0</v>
      </c>
      <c r="F386" s="89"/>
      <c r="G386" s="88"/>
      <c r="H386" s="90"/>
      <c r="I386" s="111"/>
      <c r="J386" s="26"/>
      <c r="K386" s="82"/>
    </row>
    <row r="387" spans="1:11" s="1" customFormat="1" x14ac:dyDescent="0.3">
      <c r="A387" s="84"/>
      <c r="B387" s="18" t="s">
        <v>10</v>
      </c>
      <c r="C387" s="32">
        <f>C395</f>
        <v>0</v>
      </c>
      <c r="D387" s="32">
        <f>D395</f>
        <v>0</v>
      </c>
      <c r="E387" s="32">
        <f>E395</f>
        <v>0</v>
      </c>
      <c r="F387" s="89"/>
      <c r="G387" s="88"/>
      <c r="H387" s="90"/>
      <c r="I387" s="111"/>
      <c r="J387" s="26"/>
      <c r="K387" s="82"/>
    </row>
    <row r="388" spans="1:11" s="1" customFormat="1" x14ac:dyDescent="0.3">
      <c r="A388" s="84"/>
      <c r="B388" s="18" t="s">
        <v>11</v>
      </c>
      <c r="C388" s="32">
        <f t="shared" ref="C388:E388" si="42">C396</f>
        <v>0</v>
      </c>
      <c r="D388" s="32">
        <f t="shared" si="42"/>
        <v>0</v>
      </c>
      <c r="E388" s="32">
        <f t="shared" si="42"/>
        <v>0</v>
      </c>
      <c r="F388" s="89"/>
      <c r="G388" s="88"/>
      <c r="H388" s="90"/>
      <c r="I388" s="111"/>
      <c r="J388" s="26"/>
      <c r="K388" s="82"/>
    </row>
    <row r="389" spans="1:11" s="1" customFormat="1" x14ac:dyDescent="0.3">
      <c r="A389" s="84"/>
      <c r="B389" s="18" t="s">
        <v>12</v>
      </c>
      <c r="C389" s="32">
        <f t="shared" ref="C389:E389" si="43">C397</f>
        <v>0</v>
      </c>
      <c r="D389" s="32">
        <f t="shared" si="43"/>
        <v>0</v>
      </c>
      <c r="E389" s="32">
        <f t="shared" si="43"/>
        <v>0</v>
      </c>
      <c r="F389" s="89"/>
      <c r="G389" s="88"/>
      <c r="H389" s="90"/>
      <c r="I389" s="111"/>
      <c r="J389" s="26"/>
      <c r="K389" s="82"/>
    </row>
    <row r="390" spans="1:11" s="1" customFormat="1" x14ac:dyDescent="0.3">
      <c r="A390" s="84"/>
      <c r="B390" s="18" t="s">
        <v>81</v>
      </c>
      <c r="C390" s="32">
        <f t="shared" ref="C390:E390" si="44">C398</f>
        <v>0</v>
      </c>
      <c r="D390" s="32">
        <f t="shared" si="44"/>
        <v>0</v>
      </c>
      <c r="E390" s="32">
        <f t="shared" si="44"/>
        <v>0</v>
      </c>
      <c r="F390" s="89"/>
      <c r="G390" s="88"/>
      <c r="H390" s="90"/>
      <c r="I390" s="111"/>
      <c r="J390" s="26"/>
      <c r="K390" s="82"/>
    </row>
    <row r="391" spans="1:11" s="1" customFormat="1" x14ac:dyDescent="0.3">
      <c r="A391" s="84"/>
      <c r="B391" s="18" t="s">
        <v>82</v>
      </c>
      <c r="C391" s="32">
        <f t="shared" ref="C391:E391" si="45">C399</f>
        <v>0</v>
      </c>
      <c r="D391" s="32">
        <f t="shared" si="45"/>
        <v>0</v>
      </c>
      <c r="E391" s="32">
        <f t="shared" si="45"/>
        <v>0</v>
      </c>
      <c r="F391" s="89"/>
      <c r="G391" s="88"/>
      <c r="H391" s="90"/>
      <c r="I391" s="111"/>
      <c r="J391" s="26"/>
      <c r="K391" s="82"/>
    </row>
    <row r="392" spans="1:11" s="1" customFormat="1" ht="56.4" customHeight="1" x14ac:dyDescent="0.3">
      <c r="A392" s="92" t="s">
        <v>52</v>
      </c>
      <c r="B392" s="4" t="s">
        <v>145</v>
      </c>
      <c r="C392" s="30"/>
      <c r="D392" s="31"/>
      <c r="E392" s="31"/>
      <c r="F392" s="88" t="s">
        <v>183</v>
      </c>
      <c r="G392" s="88" t="s">
        <v>179</v>
      </c>
      <c r="H392" s="90"/>
      <c r="I392" s="91" t="s">
        <v>281</v>
      </c>
      <c r="J392" s="26"/>
      <c r="K392" s="82"/>
    </row>
    <row r="393" spans="1:11" s="1" customFormat="1" x14ac:dyDescent="0.3">
      <c r="A393" s="93"/>
      <c r="B393" s="18" t="s">
        <v>130</v>
      </c>
      <c r="C393" s="32">
        <f>SUM(C394:C395)</f>
        <v>0</v>
      </c>
      <c r="D393" s="32">
        <f>SUM(D394:D395)</f>
        <v>0</v>
      </c>
      <c r="E393" s="32">
        <f>SUM(E394:E395)</f>
        <v>0</v>
      </c>
      <c r="F393" s="88"/>
      <c r="G393" s="88"/>
      <c r="H393" s="90"/>
      <c r="I393" s="91"/>
      <c r="J393" s="26"/>
      <c r="K393" s="82"/>
    </row>
    <row r="394" spans="1:11" s="1" customFormat="1" x14ac:dyDescent="0.3">
      <c r="A394" s="93"/>
      <c r="B394" s="18" t="s">
        <v>9</v>
      </c>
      <c r="C394" s="30">
        <v>0</v>
      </c>
      <c r="D394" s="30">
        <v>0</v>
      </c>
      <c r="E394" s="30">
        <v>0</v>
      </c>
      <c r="F394" s="88"/>
      <c r="G394" s="88"/>
      <c r="H394" s="90"/>
      <c r="I394" s="91"/>
      <c r="J394" s="26"/>
      <c r="K394" s="82"/>
    </row>
    <row r="395" spans="1:11" s="1" customFormat="1" x14ac:dyDescent="0.3">
      <c r="A395" s="93"/>
      <c r="B395" s="18" t="s">
        <v>10</v>
      </c>
      <c r="C395" s="32">
        <v>0</v>
      </c>
      <c r="D395" s="32">
        <v>0</v>
      </c>
      <c r="E395" s="32">
        <v>0</v>
      </c>
      <c r="F395" s="88"/>
      <c r="G395" s="88"/>
      <c r="H395" s="90"/>
      <c r="I395" s="91"/>
      <c r="J395" s="26"/>
      <c r="K395" s="82"/>
    </row>
    <row r="396" spans="1:11" s="1" customFormat="1" x14ac:dyDescent="0.3">
      <c r="A396" s="93"/>
      <c r="B396" s="18" t="s">
        <v>11</v>
      </c>
      <c r="C396" s="32">
        <v>0</v>
      </c>
      <c r="D396" s="32">
        <v>0</v>
      </c>
      <c r="E396" s="32">
        <v>0</v>
      </c>
      <c r="F396" s="88"/>
      <c r="G396" s="88"/>
      <c r="H396" s="90"/>
      <c r="I396" s="91"/>
      <c r="J396" s="26"/>
      <c r="K396" s="82"/>
    </row>
    <row r="397" spans="1:11" s="1" customFormat="1" x14ac:dyDescent="0.3">
      <c r="A397" s="93"/>
      <c r="B397" s="18" t="s">
        <v>12</v>
      </c>
      <c r="C397" s="32">
        <v>0</v>
      </c>
      <c r="D397" s="32">
        <v>0</v>
      </c>
      <c r="E397" s="32">
        <v>0</v>
      </c>
      <c r="F397" s="88"/>
      <c r="G397" s="88"/>
      <c r="H397" s="90"/>
      <c r="I397" s="91"/>
      <c r="J397" s="26"/>
      <c r="K397" s="82"/>
    </row>
    <row r="398" spans="1:11" s="1" customFormat="1" x14ac:dyDescent="0.3">
      <c r="A398" s="93"/>
      <c r="B398" s="18" t="s">
        <v>81</v>
      </c>
      <c r="C398" s="32">
        <v>0</v>
      </c>
      <c r="D398" s="32">
        <v>0</v>
      </c>
      <c r="E398" s="32">
        <v>0</v>
      </c>
      <c r="F398" s="88"/>
      <c r="G398" s="88"/>
      <c r="H398" s="90"/>
      <c r="I398" s="91"/>
      <c r="J398" s="26"/>
      <c r="K398" s="82"/>
    </row>
    <row r="399" spans="1:11" s="1" customFormat="1" x14ac:dyDescent="0.3">
      <c r="A399" s="93"/>
      <c r="B399" s="18" t="s">
        <v>82</v>
      </c>
      <c r="C399" s="32">
        <v>0</v>
      </c>
      <c r="D399" s="32">
        <v>0</v>
      </c>
      <c r="E399" s="32">
        <v>0</v>
      </c>
      <c r="F399" s="88"/>
      <c r="G399" s="88"/>
      <c r="H399" s="90"/>
      <c r="I399" s="91"/>
      <c r="J399" s="26"/>
      <c r="K399" s="82"/>
    </row>
    <row r="400" spans="1:11" s="1" customFormat="1" ht="27" customHeight="1" x14ac:dyDescent="0.3">
      <c r="A400" s="135" t="s">
        <v>71</v>
      </c>
      <c r="B400" s="135"/>
      <c r="C400" s="135"/>
      <c r="D400" s="135"/>
      <c r="E400" s="135"/>
      <c r="F400" s="135"/>
      <c r="G400" s="135"/>
      <c r="H400" s="135"/>
      <c r="I400" s="135"/>
      <c r="J400" s="26"/>
      <c r="K400" s="82"/>
    </row>
    <row r="401" spans="1:11" s="1" customFormat="1" x14ac:dyDescent="0.3">
      <c r="A401" s="84"/>
      <c r="B401" s="18" t="s">
        <v>83</v>
      </c>
      <c r="C401" s="30">
        <f>SUM(C402:C403)</f>
        <v>4446.3999999999996</v>
      </c>
      <c r="D401" s="30">
        <f t="shared" ref="D401:E401" si="46">SUM(D402:D403)</f>
        <v>4437.8815299999997</v>
      </c>
      <c r="E401" s="30">
        <f t="shared" si="46"/>
        <v>4437.8815299999997</v>
      </c>
      <c r="F401" s="68"/>
      <c r="G401" s="77"/>
      <c r="H401" s="74"/>
      <c r="I401" s="74"/>
      <c r="J401" s="26"/>
      <c r="K401" s="82"/>
    </row>
    <row r="402" spans="1:11" s="1" customFormat="1" x14ac:dyDescent="0.3">
      <c r="A402" s="84"/>
      <c r="B402" s="18" t="s">
        <v>9</v>
      </c>
      <c r="C402" s="30">
        <f>SUM(C410+C456)</f>
        <v>1461</v>
      </c>
      <c r="D402" s="30">
        <f t="shared" ref="D402:E402" si="47">SUM(D410+D456)</f>
        <v>1461</v>
      </c>
      <c r="E402" s="30">
        <f t="shared" si="47"/>
        <v>1461</v>
      </c>
      <c r="F402" s="49"/>
      <c r="G402" s="50"/>
      <c r="H402" s="51"/>
      <c r="I402" s="75"/>
      <c r="J402" s="26"/>
      <c r="K402" s="82"/>
    </row>
    <row r="403" spans="1:11" s="1" customFormat="1" x14ac:dyDescent="0.3">
      <c r="A403" s="84"/>
      <c r="B403" s="18" t="s">
        <v>10</v>
      </c>
      <c r="C403" s="30">
        <f>SUM(C411+C457)</f>
        <v>2985.3999999999996</v>
      </c>
      <c r="D403" s="30">
        <f>SUM(D411+D457)</f>
        <v>2976.8815299999997</v>
      </c>
      <c r="E403" s="30">
        <f t="shared" ref="E403:E407" si="48">SUM(E411+E457)</f>
        <v>2976.8815299999997</v>
      </c>
      <c r="F403" s="69"/>
      <c r="G403" s="78"/>
      <c r="H403" s="75"/>
      <c r="I403" s="75"/>
      <c r="J403" s="26"/>
      <c r="K403" s="82"/>
    </row>
    <row r="404" spans="1:11" s="1" customFormat="1" x14ac:dyDescent="0.3">
      <c r="A404" s="84"/>
      <c r="B404" s="18" t="s">
        <v>11</v>
      </c>
      <c r="C404" s="30">
        <f t="shared" ref="C404:D404" si="49">SUM(C412+C458)</f>
        <v>0</v>
      </c>
      <c r="D404" s="30">
        <f t="shared" si="49"/>
        <v>0</v>
      </c>
      <c r="E404" s="30">
        <f t="shared" si="48"/>
        <v>0</v>
      </c>
      <c r="F404" s="69"/>
      <c r="G404" s="78"/>
      <c r="H404" s="47"/>
      <c r="I404" s="75"/>
      <c r="J404" s="26"/>
      <c r="K404" s="82"/>
    </row>
    <row r="405" spans="1:11" s="1" customFormat="1" x14ac:dyDescent="0.3">
      <c r="A405" s="84"/>
      <c r="B405" s="18" t="s">
        <v>12</v>
      </c>
      <c r="C405" s="30">
        <f t="shared" ref="C405:D405" si="50">SUM(C413+C459)</f>
        <v>0</v>
      </c>
      <c r="D405" s="30">
        <f t="shared" si="50"/>
        <v>0</v>
      </c>
      <c r="E405" s="30">
        <f t="shared" si="48"/>
        <v>0</v>
      </c>
      <c r="F405" s="52"/>
      <c r="G405" s="52"/>
      <c r="H405" s="52"/>
      <c r="I405" s="75"/>
      <c r="J405" s="26"/>
      <c r="K405" s="82"/>
    </row>
    <row r="406" spans="1:11" s="1" customFormat="1" x14ac:dyDescent="0.3">
      <c r="A406" s="84"/>
      <c r="B406" s="18" t="s">
        <v>81</v>
      </c>
      <c r="C406" s="30">
        <f t="shared" ref="C406:D406" si="51">SUM(C414+C460)</f>
        <v>0</v>
      </c>
      <c r="D406" s="30">
        <f t="shared" si="51"/>
        <v>0</v>
      </c>
      <c r="E406" s="30">
        <f t="shared" si="48"/>
        <v>0</v>
      </c>
      <c r="F406" s="69"/>
      <c r="G406" s="78"/>
      <c r="H406" s="47"/>
      <c r="I406" s="75"/>
      <c r="J406" s="26"/>
      <c r="K406" s="82"/>
    </row>
    <row r="407" spans="1:11" s="1" customFormat="1" x14ac:dyDescent="0.3">
      <c r="A407" s="84"/>
      <c r="B407" s="18" t="s">
        <v>82</v>
      </c>
      <c r="C407" s="30">
        <f t="shared" ref="C407:D407" si="52">SUM(C415+C461)</f>
        <v>0</v>
      </c>
      <c r="D407" s="30">
        <f t="shared" si="52"/>
        <v>0</v>
      </c>
      <c r="E407" s="30">
        <f t="shared" si="48"/>
        <v>0</v>
      </c>
      <c r="F407" s="70"/>
      <c r="G407" s="79"/>
      <c r="H407" s="48"/>
      <c r="I407" s="76"/>
      <c r="J407" s="26"/>
      <c r="K407" s="82"/>
    </row>
    <row r="408" spans="1:11" s="1" customFormat="1" ht="43.95" customHeight="1" x14ac:dyDescent="0.3">
      <c r="A408" s="84" t="s">
        <v>53</v>
      </c>
      <c r="B408" s="4" t="s">
        <v>146</v>
      </c>
      <c r="C408" s="31"/>
      <c r="D408" s="31"/>
      <c r="E408" s="31"/>
      <c r="F408" s="89" t="s">
        <v>134</v>
      </c>
      <c r="G408" s="88" t="s">
        <v>147</v>
      </c>
      <c r="H408" s="90"/>
      <c r="I408" s="91" t="s">
        <v>293</v>
      </c>
      <c r="J408" s="26"/>
      <c r="K408" s="82"/>
    </row>
    <row r="409" spans="1:11" s="1" customFormat="1" x14ac:dyDescent="0.3">
      <c r="A409" s="84"/>
      <c r="B409" s="18" t="s">
        <v>130</v>
      </c>
      <c r="C409" s="32">
        <f>C410+C411</f>
        <v>4198.6019999999999</v>
      </c>
      <c r="D409" s="32">
        <f t="shared" ref="D409:E409" si="53">D410+D411</f>
        <v>4190.0835299999999</v>
      </c>
      <c r="E409" s="32">
        <f t="shared" si="53"/>
        <v>4190.0835299999999</v>
      </c>
      <c r="F409" s="89"/>
      <c r="G409" s="88"/>
      <c r="H409" s="90"/>
      <c r="I409" s="91"/>
      <c r="J409" s="26"/>
      <c r="K409" s="82"/>
    </row>
    <row r="410" spans="1:11" s="1" customFormat="1" x14ac:dyDescent="0.3">
      <c r="A410" s="84"/>
      <c r="B410" s="18" t="s">
        <v>9</v>
      </c>
      <c r="C410" s="32">
        <f>C418+C429+C440+C448</f>
        <v>1461</v>
      </c>
      <c r="D410" s="32">
        <f>D418+D429+D440+D448</f>
        <v>1461</v>
      </c>
      <c r="E410" s="32">
        <f t="shared" ref="E410" si="54">E418+E429+E440+E448</f>
        <v>1461</v>
      </c>
      <c r="F410" s="89"/>
      <c r="G410" s="88"/>
      <c r="H410" s="90"/>
      <c r="I410" s="91"/>
      <c r="J410" s="26"/>
      <c r="K410" s="82"/>
    </row>
    <row r="411" spans="1:11" s="1" customFormat="1" x14ac:dyDescent="0.3">
      <c r="A411" s="84"/>
      <c r="B411" s="18" t="s">
        <v>10</v>
      </c>
      <c r="C411" s="32">
        <f>C419+C430+C441+C449</f>
        <v>2737.6019999999999</v>
      </c>
      <c r="D411" s="32">
        <f>D419+D430+D441+D449</f>
        <v>2729.0835299999999</v>
      </c>
      <c r="E411" s="32">
        <f>E419+E430+E441+E449</f>
        <v>2729.0835299999999</v>
      </c>
      <c r="F411" s="89"/>
      <c r="G411" s="88"/>
      <c r="H411" s="90"/>
      <c r="I411" s="91"/>
      <c r="J411" s="26"/>
      <c r="K411" s="82"/>
    </row>
    <row r="412" spans="1:11" s="1" customFormat="1" x14ac:dyDescent="0.3">
      <c r="A412" s="84"/>
      <c r="B412" s="18" t="s">
        <v>11</v>
      </c>
      <c r="C412" s="32">
        <f t="shared" ref="C412:E415" si="55">C420+C431+C442+C450</f>
        <v>0</v>
      </c>
      <c r="D412" s="32">
        <f t="shared" si="55"/>
        <v>0</v>
      </c>
      <c r="E412" s="32">
        <f t="shared" si="55"/>
        <v>0</v>
      </c>
      <c r="F412" s="89"/>
      <c r="G412" s="88"/>
      <c r="H412" s="90"/>
      <c r="I412" s="91"/>
      <c r="J412" s="26"/>
      <c r="K412" s="82"/>
    </row>
    <row r="413" spans="1:11" s="1" customFormat="1" x14ac:dyDescent="0.3">
      <c r="A413" s="84"/>
      <c r="B413" s="18" t="s">
        <v>12</v>
      </c>
      <c r="C413" s="32">
        <f t="shared" si="55"/>
        <v>0</v>
      </c>
      <c r="D413" s="32">
        <f t="shared" si="55"/>
        <v>0</v>
      </c>
      <c r="E413" s="32">
        <f t="shared" si="55"/>
        <v>0</v>
      </c>
      <c r="F413" s="89"/>
      <c r="G413" s="88"/>
      <c r="H413" s="90"/>
      <c r="I413" s="91"/>
      <c r="J413" s="26"/>
      <c r="K413" s="82"/>
    </row>
    <row r="414" spans="1:11" s="1" customFormat="1" x14ac:dyDescent="0.3">
      <c r="A414" s="84"/>
      <c r="B414" s="18" t="s">
        <v>81</v>
      </c>
      <c r="C414" s="32">
        <f t="shared" si="55"/>
        <v>0</v>
      </c>
      <c r="D414" s="32">
        <f t="shared" si="55"/>
        <v>0</v>
      </c>
      <c r="E414" s="32">
        <f t="shared" si="55"/>
        <v>0</v>
      </c>
      <c r="F414" s="89"/>
      <c r="G414" s="88"/>
      <c r="H414" s="90"/>
      <c r="I414" s="91"/>
      <c r="J414" s="26"/>
      <c r="K414" s="82"/>
    </row>
    <row r="415" spans="1:11" s="1" customFormat="1" x14ac:dyDescent="0.3">
      <c r="A415" s="84"/>
      <c r="B415" s="18" t="s">
        <v>82</v>
      </c>
      <c r="C415" s="32">
        <f t="shared" si="55"/>
        <v>0</v>
      </c>
      <c r="D415" s="32">
        <f t="shared" si="55"/>
        <v>0</v>
      </c>
      <c r="E415" s="32">
        <f t="shared" si="55"/>
        <v>0</v>
      </c>
      <c r="F415" s="89"/>
      <c r="G415" s="88"/>
      <c r="H415" s="90"/>
      <c r="I415" s="91"/>
      <c r="J415" s="26"/>
      <c r="K415" s="82"/>
    </row>
    <row r="416" spans="1:11" s="1" customFormat="1" ht="31.2" customHeight="1" x14ac:dyDescent="0.3">
      <c r="A416" s="84" t="s">
        <v>54</v>
      </c>
      <c r="B416" s="4" t="s">
        <v>189</v>
      </c>
      <c r="C416" s="31"/>
      <c r="D416" s="31"/>
      <c r="E416" s="31"/>
      <c r="F416" s="88" t="s">
        <v>183</v>
      </c>
      <c r="G416" s="88" t="s">
        <v>184</v>
      </c>
      <c r="H416" s="121"/>
      <c r="I416" s="85"/>
      <c r="J416" s="26"/>
      <c r="K416" s="82"/>
    </row>
    <row r="417" spans="1:11" s="1" customFormat="1" x14ac:dyDescent="0.3">
      <c r="A417" s="84"/>
      <c r="B417" s="18" t="s">
        <v>130</v>
      </c>
      <c r="C417" s="32">
        <f>SUM(C418:C419)</f>
        <v>0</v>
      </c>
      <c r="D417" s="32">
        <f>SUM(D418:D419)</f>
        <v>0</v>
      </c>
      <c r="E417" s="32">
        <f>SUM(E418:E419)</f>
        <v>0</v>
      </c>
      <c r="F417" s="88"/>
      <c r="G417" s="88"/>
      <c r="H417" s="121"/>
      <c r="I417" s="86"/>
      <c r="J417" s="26"/>
      <c r="K417" s="82"/>
    </row>
    <row r="418" spans="1:11" s="1" customFormat="1" x14ac:dyDescent="0.3">
      <c r="A418" s="84"/>
      <c r="B418" s="18" t="s">
        <v>9</v>
      </c>
      <c r="C418" s="30">
        <v>0</v>
      </c>
      <c r="D418" s="30">
        <v>0</v>
      </c>
      <c r="E418" s="30">
        <v>0</v>
      </c>
      <c r="F418" s="88"/>
      <c r="G418" s="88"/>
      <c r="H418" s="121"/>
      <c r="I418" s="86"/>
      <c r="J418" s="26"/>
      <c r="K418" s="82"/>
    </row>
    <row r="419" spans="1:11" s="1" customFormat="1" x14ac:dyDescent="0.3">
      <c r="A419" s="84"/>
      <c r="B419" s="18" t="s">
        <v>10</v>
      </c>
      <c r="C419" s="32">
        <v>0</v>
      </c>
      <c r="D419" s="32">
        <v>0</v>
      </c>
      <c r="E419" s="32">
        <v>0</v>
      </c>
      <c r="F419" s="88"/>
      <c r="G419" s="88"/>
      <c r="H419" s="121"/>
      <c r="I419" s="86"/>
      <c r="J419" s="26"/>
      <c r="K419" s="82"/>
    </row>
    <row r="420" spans="1:11" s="1" customFormat="1" x14ac:dyDescent="0.3">
      <c r="A420" s="84"/>
      <c r="B420" s="18" t="s">
        <v>11</v>
      </c>
      <c r="C420" s="32">
        <v>0</v>
      </c>
      <c r="D420" s="32">
        <v>0</v>
      </c>
      <c r="E420" s="32">
        <v>0</v>
      </c>
      <c r="F420" s="88"/>
      <c r="G420" s="88"/>
      <c r="H420" s="121"/>
      <c r="I420" s="86"/>
      <c r="J420" s="26"/>
      <c r="K420" s="82"/>
    </row>
    <row r="421" spans="1:11" s="1" customFormat="1" x14ac:dyDescent="0.3">
      <c r="A421" s="84"/>
      <c r="B421" s="18" t="s">
        <v>12</v>
      </c>
      <c r="C421" s="32">
        <v>0</v>
      </c>
      <c r="D421" s="32">
        <v>0</v>
      </c>
      <c r="E421" s="32">
        <v>0</v>
      </c>
      <c r="F421" s="88"/>
      <c r="G421" s="88"/>
      <c r="H421" s="121"/>
      <c r="I421" s="86"/>
      <c r="J421" s="26"/>
      <c r="K421" s="82"/>
    </row>
    <row r="422" spans="1:11" s="1" customFormat="1" x14ac:dyDescent="0.3">
      <c r="A422" s="84"/>
      <c r="B422" s="18" t="s">
        <v>81</v>
      </c>
      <c r="C422" s="32">
        <v>0</v>
      </c>
      <c r="D422" s="32">
        <v>0</v>
      </c>
      <c r="E422" s="32">
        <v>0</v>
      </c>
      <c r="F422" s="88"/>
      <c r="G422" s="88"/>
      <c r="H422" s="121"/>
      <c r="I422" s="86"/>
      <c r="J422" s="26"/>
      <c r="K422" s="82"/>
    </row>
    <row r="423" spans="1:11" s="1" customFormat="1" x14ac:dyDescent="0.3">
      <c r="A423" s="84"/>
      <c r="B423" s="18" t="s">
        <v>82</v>
      </c>
      <c r="C423" s="32">
        <v>0</v>
      </c>
      <c r="D423" s="32">
        <v>0</v>
      </c>
      <c r="E423" s="32">
        <v>0</v>
      </c>
      <c r="F423" s="88"/>
      <c r="G423" s="88"/>
      <c r="H423" s="121"/>
      <c r="I423" s="87"/>
      <c r="J423" s="26"/>
      <c r="K423" s="82"/>
    </row>
    <row r="424" spans="1:11" s="1" customFormat="1" ht="150" customHeight="1" x14ac:dyDescent="0.3">
      <c r="A424" s="68"/>
      <c r="B424" s="20" t="s">
        <v>187</v>
      </c>
      <c r="C424" s="30"/>
      <c r="D424" s="30"/>
      <c r="E424" s="30"/>
      <c r="F424" s="71" t="s">
        <v>61</v>
      </c>
      <c r="G424" s="71" t="s">
        <v>188</v>
      </c>
      <c r="H424" s="28" t="s">
        <v>61</v>
      </c>
      <c r="I424" s="72" t="s">
        <v>231</v>
      </c>
      <c r="J424" s="26"/>
      <c r="K424" s="82"/>
    </row>
    <row r="425" spans="1:11" s="1" customFormat="1" x14ac:dyDescent="0.3">
      <c r="A425" s="68"/>
      <c r="B425" s="27" t="s">
        <v>148</v>
      </c>
      <c r="C425" s="31"/>
      <c r="D425" s="31"/>
      <c r="E425" s="31"/>
      <c r="F425" s="71"/>
      <c r="G425" s="71"/>
      <c r="H425" s="80"/>
      <c r="I425" s="72"/>
      <c r="J425" s="26"/>
      <c r="K425" s="82"/>
    </row>
    <row r="426" spans="1:11" s="1" customFormat="1" x14ac:dyDescent="0.3">
      <c r="A426" s="68"/>
      <c r="B426" s="27" t="s">
        <v>149</v>
      </c>
      <c r="C426" s="31"/>
      <c r="D426" s="31"/>
      <c r="E426" s="31"/>
      <c r="F426" s="71"/>
      <c r="G426" s="71"/>
      <c r="H426" s="80"/>
      <c r="I426" s="72"/>
      <c r="J426" s="26"/>
      <c r="K426" s="82"/>
    </row>
    <row r="427" spans="1:11" s="1" customFormat="1" x14ac:dyDescent="0.3">
      <c r="A427" s="92" t="s">
        <v>55</v>
      </c>
      <c r="B427" s="4" t="s">
        <v>72</v>
      </c>
      <c r="C427" s="31"/>
      <c r="D427" s="31"/>
      <c r="E427" s="31"/>
      <c r="F427" s="88" t="s">
        <v>132</v>
      </c>
      <c r="G427" s="88" t="s">
        <v>133</v>
      </c>
      <c r="H427" s="90"/>
      <c r="I427" s="91"/>
      <c r="J427" s="26"/>
      <c r="K427" s="82"/>
    </row>
    <row r="428" spans="1:11" s="1" customFormat="1" x14ac:dyDescent="0.3">
      <c r="A428" s="93"/>
      <c r="B428" s="18" t="s">
        <v>130</v>
      </c>
      <c r="C428" s="32">
        <f>SUM(C429:C430)</f>
        <v>205.8</v>
      </c>
      <c r="D428" s="32">
        <f>SUM(D429:D430)</f>
        <v>205.79939999999999</v>
      </c>
      <c r="E428" s="32">
        <f>SUM(E429:E430)</f>
        <v>205.79939999999999</v>
      </c>
      <c r="F428" s="88"/>
      <c r="G428" s="88"/>
      <c r="H428" s="90"/>
      <c r="I428" s="91"/>
      <c r="J428" s="26"/>
      <c r="K428" s="82"/>
    </row>
    <row r="429" spans="1:11" s="1" customFormat="1" x14ac:dyDescent="0.3">
      <c r="A429" s="93"/>
      <c r="B429" s="18" t="s">
        <v>9</v>
      </c>
      <c r="C429" s="30">
        <v>0</v>
      </c>
      <c r="D429" s="30">
        <v>0</v>
      </c>
      <c r="E429" s="30">
        <v>0</v>
      </c>
      <c r="F429" s="88"/>
      <c r="G429" s="88"/>
      <c r="H429" s="90"/>
      <c r="I429" s="91"/>
      <c r="J429" s="26"/>
      <c r="K429" s="82"/>
    </row>
    <row r="430" spans="1:11" s="1" customFormat="1" x14ac:dyDescent="0.3">
      <c r="A430" s="93"/>
      <c r="B430" s="18" t="s">
        <v>10</v>
      </c>
      <c r="C430" s="32">
        <v>205.8</v>
      </c>
      <c r="D430" s="32">
        <v>205.79939999999999</v>
      </c>
      <c r="E430" s="32">
        <v>205.79939999999999</v>
      </c>
      <c r="F430" s="88"/>
      <c r="G430" s="88"/>
      <c r="H430" s="90"/>
      <c r="I430" s="91"/>
      <c r="J430" s="26"/>
      <c r="K430" s="82"/>
    </row>
    <row r="431" spans="1:11" s="1" customFormat="1" x14ac:dyDescent="0.3">
      <c r="A431" s="93"/>
      <c r="B431" s="18" t="s">
        <v>11</v>
      </c>
      <c r="C431" s="30">
        <v>0</v>
      </c>
      <c r="D431" s="30">
        <v>0</v>
      </c>
      <c r="E431" s="30">
        <v>0</v>
      </c>
      <c r="F431" s="88"/>
      <c r="G431" s="88"/>
      <c r="H431" s="90"/>
      <c r="I431" s="91"/>
      <c r="J431" s="26"/>
      <c r="K431" s="82"/>
    </row>
    <row r="432" spans="1:11" s="1" customFormat="1" x14ac:dyDescent="0.3">
      <c r="A432" s="93"/>
      <c r="B432" s="18" t="s">
        <v>12</v>
      </c>
      <c r="C432" s="30">
        <v>0</v>
      </c>
      <c r="D432" s="30">
        <v>0</v>
      </c>
      <c r="E432" s="30">
        <v>0</v>
      </c>
      <c r="F432" s="88"/>
      <c r="G432" s="88"/>
      <c r="H432" s="90"/>
      <c r="I432" s="91"/>
      <c r="J432" s="26"/>
      <c r="K432" s="82"/>
    </row>
    <row r="433" spans="1:11" s="1" customFormat="1" x14ac:dyDescent="0.3">
      <c r="A433" s="93"/>
      <c r="B433" s="18" t="s">
        <v>81</v>
      </c>
      <c r="C433" s="30">
        <v>0</v>
      </c>
      <c r="D433" s="30">
        <v>0</v>
      </c>
      <c r="E433" s="30">
        <v>0</v>
      </c>
      <c r="F433" s="88"/>
      <c r="G433" s="88"/>
      <c r="H433" s="90"/>
      <c r="I433" s="91"/>
      <c r="J433" s="26"/>
      <c r="K433" s="82"/>
    </row>
    <row r="434" spans="1:11" s="1" customFormat="1" x14ac:dyDescent="0.3">
      <c r="A434" s="93"/>
      <c r="B434" s="18" t="s">
        <v>82</v>
      </c>
      <c r="C434" s="30">
        <v>0</v>
      </c>
      <c r="D434" s="30">
        <v>0</v>
      </c>
      <c r="E434" s="30">
        <v>0</v>
      </c>
      <c r="F434" s="88"/>
      <c r="G434" s="88"/>
      <c r="H434" s="90"/>
      <c r="I434" s="91"/>
      <c r="J434" s="26"/>
      <c r="K434" s="82"/>
    </row>
    <row r="435" spans="1:11" s="1" customFormat="1" ht="343.2" x14ac:dyDescent="0.3">
      <c r="A435" s="93"/>
      <c r="B435" s="17" t="s">
        <v>185</v>
      </c>
      <c r="C435" s="31"/>
      <c r="D435" s="31"/>
      <c r="E435" s="31"/>
      <c r="F435" s="73" t="s">
        <v>61</v>
      </c>
      <c r="G435" s="71" t="s">
        <v>186</v>
      </c>
      <c r="H435" s="73" t="s">
        <v>61</v>
      </c>
      <c r="I435" s="72" t="s">
        <v>286</v>
      </c>
      <c r="J435" s="26"/>
      <c r="K435" s="82"/>
    </row>
    <row r="436" spans="1:11" s="1" customFormat="1" x14ac:dyDescent="0.3">
      <c r="A436" s="93"/>
      <c r="B436" s="17" t="s">
        <v>128</v>
      </c>
      <c r="C436" s="31"/>
      <c r="D436" s="31"/>
      <c r="E436" s="31"/>
      <c r="F436" s="73"/>
      <c r="G436" s="71"/>
      <c r="H436" s="73"/>
      <c r="I436" s="72"/>
      <c r="J436" s="26"/>
      <c r="K436" s="82"/>
    </row>
    <row r="437" spans="1:11" s="1" customFormat="1" x14ac:dyDescent="0.3">
      <c r="A437" s="94"/>
      <c r="B437" s="17" t="s">
        <v>129</v>
      </c>
      <c r="C437" s="31"/>
      <c r="D437" s="31"/>
      <c r="E437" s="31"/>
      <c r="F437" s="73"/>
      <c r="G437" s="71"/>
      <c r="H437" s="73"/>
      <c r="I437" s="72"/>
      <c r="J437" s="26"/>
      <c r="K437" s="82"/>
    </row>
    <row r="438" spans="1:11" s="1" customFormat="1" ht="26.4" customHeight="1" x14ac:dyDescent="0.3">
      <c r="A438" s="84" t="s">
        <v>150</v>
      </c>
      <c r="B438" s="4" t="s">
        <v>151</v>
      </c>
      <c r="C438" s="31"/>
      <c r="D438" s="31"/>
      <c r="E438" s="31"/>
      <c r="F438" s="88" t="s">
        <v>183</v>
      </c>
      <c r="G438" s="88" t="s">
        <v>184</v>
      </c>
      <c r="H438" s="90"/>
      <c r="I438" s="91" t="s">
        <v>291</v>
      </c>
      <c r="J438" s="26"/>
      <c r="K438" s="82"/>
    </row>
    <row r="439" spans="1:11" s="1" customFormat="1" x14ac:dyDescent="0.3">
      <c r="A439" s="84"/>
      <c r="B439" s="18" t="s">
        <v>130</v>
      </c>
      <c r="C439" s="32">
        <f>SUM(C440:C441)</f>
        <v>531.78689999999995</v>
      </c>
      <c r="D439" s="32">
        <f>SUM(D440:D441)</f>
        <v>531.78689999999995</v>
      </c>
      <c r="E439" s="32">
        <f>SUM(E440:E441)</f>
        <v>531.78689999999995</v>
      </c>
      <c r="F439" s="88"/>
      <c r="G439" s="88"/>
      <c r="H439" s="90"/>
      <c r="I439" s="91"/>
      <c r="J439" s="26"/>
      <c r="K439" s="82"/>
    </row>
    <row r="440" spans="1:11" s="1" customFormat="1" x14ac:dyDescent="0.3">
      <c r="A440" s="84"/>
      <c r="B440" s="18" t="s">
        <v>9</v>
      </c>
      <c r="C440" s="30">
        <v>0</v>
      </c>
      <c r="D440" s="30">
        <v>0</v>
      </c>
      <c r="E440" s="30">
        <v>0</v>
      </c>
      <c r="F440" s="88"/>
      <c r="G440" s="88"/>
      <c r="H440" s="90"/>
      <c r="I440" s="91"/>
      <c r="J440" s="26"/>
      <c r="K440" s="82"/>
    </row>
    <row r="441" spans="1:11" s="1" customFormat="1" x14ac:dyDescent="0.3">
      <c r="A441" s="84"/>
      <c r="B441" s="18" t="s">
        <v>10</v>
      </c>
      <c r="C441" s="32">
        <v>531.78689999999995</v>
      </c>
      <c r="D441" s="32">
        <v>531.78689999999995</v>
      </c>
      <c r="E441" s="32">
        <v>531.78689999999995</v>
      </c>
      <c r="F441" s="88"/>
      <c r="G441" s="88"/>
      <c r="H441" s="90"/>
      <c r="I441" s="91"/>
      <c r="J441" s="26"/>
      <c r="K441" s="82"/>
    </row>
    <row r="442" spans="1:11" s="1" customFormat="1" x14ac:dyDescent="0.3">
      <c r="A442" s="84"/>
      <c r="B442" s="18" t="s">
        <v>11</v>
      </c>
      <c r="C442" s="30">
        <v>0</v>
      </c>
      <c r="D442" s="30">
        <v>0</v>
      </c>
      <c r="E442" s="30">
        <v>0</v>
      </c>
      <c r="F442" s="88"/>
      <c r="G442" s="88"/>
      <c r="H442" s="90"/>
      <c r="I442" s="91"/>
      <c r="J442" s="26"/>
      <c r="K442" s="82"/>
    </row>
    <row r="443" spans="1:11" s="1" customFormat="1" x14ac:dyDescent="0.3">
      <c r="A443" s="84"/>
      <c r="B443" s="18" t="s">
        <v>12</v>
      </c>
      <c r="C443" s="30">
        <v>0</v>
      </c>
      <c r="D443" s="30">
        <v>0</v>
      </c>
      <c r="E443" s="30">
        <v>0</v>
      </c>
      <c r="F443" s="88"/>
      <c r="G443" s="88"/>
      <c r="H443" s="90"/>
      <c r="I443" s="91"/>
      <c r="J443" s="26"/>
      <c r="K443" s="82"/>
    </row>
    <row r="444" spans="1:11" s="1" customFormat="1" x14ac:dyDescent="0.3">
      <c r="A444" s="84"/>
      <c r="B444" s="18" t="s">
        <v>81</v>
      </c>
      <c r="C444" s="30">
        <v>0</v>
      </c>
      <c r="D444" s="30">
        <v>0</v>
      </c>
      <c r="E444" s="30">
        <v>0</v>
      </c>
      <c r="F444" s="88"/>
      <c r="G444" s="88"/>
      <c r="H444" s="90"/>
      <c r="I444" s="91"/>
      <c r="J444" s="26"/>
      <c r="K444" s="82"/>
    </row>
    <row r="445" spans="1:11" s="1" customFormat="1" x14ac:dyDescent="0.3">
      <c r="A445" s="84"/>
      <c r="B445" s="18" t="s">
        <v>82</v>
      </c>
      <c r="C445" s="30">
        <v>0</v>
      </c>
      <c r="D445" s="30">
        <v>0</v>
      </c>
      <c r="E445" s="30">
        <v>0</v>
      </c>
      <c r="F445" s="88"/>
      <c r="G445" s="88"/>
      <c r="H445" s="90"/>
      <c r="I445" s="91"/>
      <c r="J445" s="26"/>
      <c r="K445" s="82"/>
    </row>
    <row r="446" spans="1:11" s="1" customFormat="1" ht="85.95" customHeight="1" x14ac:dyDescent="0.3">
      <c r="A446" s="84" t="s">
        <v>153</v>
      </c>
      <c r="B446" s="4" t="s">
        <v>152</v>
      </c>
      <c r="C446" s="31"/>
      <c r="D446" s="31"/>
      <c r="E446" s="31"/>
      <c r="F446" s="88" t="s">
        <v>183</v>
      </c>
      <c r="G446" s="88" t="s">
        <v>184</v>
      </c>
      <c r="H446" s="111"/>
      <c r="I446" s="91" t="s">
        <v>292</v>
      </c>
      <c r="J446" s="26"/>
      <c r="K446" s="82"/>
    </row>
    <row r="447" spans="1:11" s="1" customFormat="1" x14ac:dyDescent="0.3">
      <c r="A447" s="84"/>
      <c r="B447" s="18" t="s">
        <v>130</v>
      </c>
      <c r="C447" s="32">
        <f>SUM(C448:C449)</f>
        <v>3461.0151000000001</v>
      </c>
      <c r="D447" s="32">
        <f>SUM(D448:D449)</f>
        <v>3452.4972299999999</v>
      </c>
      <c r="E447" s="32">
        <f>SUM(E448:E449)</f>
        <v>3452.4972299999999</v>
      </c>
      <c r="F447" s="88"/>
      <c r="G447" s="88"/>
      <c r="H447" s="111"/>
      <c r="I447" s="91"/>
      <c r="J447" s="26"/>
      <c r="K447" s="82"/>
    </row>
    <row r="448" spans="1:11" s="1" customFormat="1" x14ac:dyDescent="0.3">
      <c r="A448" s="84"/>
      <c r="B448" s="18" t="s">
        <v>9</v>
      </c>
      <c r="C448" s="30">
        <v>1461</v>
      </c>
      <c r="D448" s="30">
        <v>1461</v>
      </c>
      <c r="E448" s="30">
        <v>1461</v>
      </c>
      <c r="F448" s="88"/>
      <c r="G448" s="88"/>
      <c r="H448" s="111"/>
      <c r="I448" s="91"/>
      <c r="J448" s="26"/>
      <c r="K448" s="82"/>
    </row>
    <row r="449" spans="1:11" s="1" customFormat="1" x14ac:dyDescent="0.3">
      <c r="A449" s="84"/>
      <c r="B449" s="18" t="s">
        <v>10</v>
      </c>
      <c r="C449" s="32">
        <v>2000.0151000000001</v>
      </c>
      <c r="D449" s="32">
        <v>1991.4972299999999</v>
      </c>
      <c r="E449" s="32">
        <v>1991.4972299999999</v>
      </c>
      <c r="F449" s="88"/>
      <c r="G449" s="88"/>
      <c r="H449" s="111"/>
      <c r="I449" s="91"/>
      <c r="J449" s="26"/>
      <c r="K449" s="82"/>
    </row>
    <row r="450" spans="1:11" s="1" customFormat="1" x14ac:dyDescent="0.3">
      <c r="A450" s="84"/>
      <c r="B450" s="18" t="s">
        <v>11</v>
      </c>
      <c r="C450" s="30">
        <v>0</v>
      </c>
      <c r="D450" s="30">
        <v>0</v>
      </c>
      <c r="E450" s="30">
        <v>0</v>
      </c>
      <c r="F450" s="88"/>
      <c r="G450" s="88"/>
      <c r="H450" s="111"/>
      <c r="I450" s="91"/>
      <c r="J450" s="26"/>
      <c r="K450" s="82"/>
    </row>
    <row r="451" spans="1:11" s="1" customFormat="1" x14ac:dyDescent="0.3">
      <c r="A451" s="84"/>
      <c r="B451" s="18" t="s">
        <v>12</v>
      </c>
      <c r="C451" s="30">
        <v>0</v>
      </c>
      <c r="D451" s="30">
        <v>0</v>
      </c>
      <c r="E451" s="30">
        <v>0</v>
      </c>
      <c r="F451" s="88"/>
      <c r="G451" s="88"/>
      <c r="H451" s="111"/>
      <c r="I451" s="91"/>
      <c r="J451" s="26"/>
      <c r="K451" s="82"/>
    </row>
    <row r="452" spans="1:11" s="1" customFormat="1" x14ac:dyDescent="0.3">
      <c r="A452" s="84"/>
      <c r="B452" s="18" t="s">
        <v>81</v>
      </c>
      <c r="C452" s="30">
        <v>0</v>
      </c>
      <c r="D452" s="30">
        <v>0</v>
      </c>
      <c r="E452" s="30">
        <v>0</v>
      </c>
      <c r="F452" s="88"/>
      <c r="G452" s="88"/>
      <c r="H452" s="111"/>
      <c r="I452" s="91"/>
      <c r="J452" s="26"/>
      <c r="K452" s="82"/>
    </row>
    <row r="453" spans="1:11" s="1" customFormat="1" x14ac:dyDescent="0.3">
      <c r="A453" s="84"/>
      <c r="B453" s="18" t="s">
        <v>82</v>
      </c>
      <c r="C453" s="30">
        <v>0</v>
      </c>
      <c r="D453" s="30">
        <v>0</v>
      </c>
      <c r="E453" s="30">
        <v>0</v>
      </c>
      <c r="F453" s="88"/>
      <c r="G453" s="88"/>
      <c r="H453" s="111"/>
      <c r="I453" s="91"/>
      <c r="J453" s="26"/>
      <c r="K453" s="82"/>
    </row>
    <row r="454" spans="1:11" s="1" customFormat="1" ht="79.2" x14ac:dyDescent="0.3">
      <c r="A454" s="84" t="s">
        <v>56</v>
      </c>
      <c r="B454" s="4" t="s">
        <v>154</v>
      </c>
      <c r="C454" s="31"/>
      <c r="D454" s="31"/>
      <c r="E454" s="31"/>
      <c r="F454" s="89" t="s">
        <v>134</v>
      </c>
      <c r="G454" s="88" t="s">
        <v>147</v>
      </c>
      <c r="H454" s="90"/>
      <c r="I454" s="91" t="s">
        <v>290</v>
      </c>
      <c r="J454" s="26"/>
      <c r="K454" s="82"/>
    </row>
    <row r="455" spans="1:11" s="1" customFormat="1" x14ac:dyDescent="0.3">
      <c r="A455" s="84"/>
      <c r="B455" s="18" t="s">
        <v>130</v>
      </c>
      <c r="C455" s="32">
        <f>C456+C457</f>
        <v>247.798</v>
      </c>
      <c r="D455" s="32">
        <f t="shared" ref="D455:E455" si="56">D456+D457</f>
        <v>247.798</v>
      </c>
      <c r="E455" s="32">
        <f t="shared" si="56"/>
        <v>247.798</v>
      </c>
      <c r="F455" s="89"/>
      <c r="G455" s="88"/>
      <c r="H455" s="90"/>
      <c r="I455" s="91"/>
      <c r="J455" s="26"/>
      <c r="K455" s="82"/>
    </row>
    <row r="456" spans="1:11" s="1" customFormat="1" x14ac:dyDescent="0.3">
      <c r="A456" s="84"/>
      <c r="B456" s="18" t="s">
        <v>9</v>
      </c>
      <c r="C456" s="32">
        <f>SUM(C464+C472)</f>
        <v>0</v>
      </c>
      <c r="D456" s="32">
        <f t="shared" ref="D456:E456" si="57">SUM(D464+D472)</f>
        <v>0</v>
      </c>
      <c r="E456" s="32">
        <f t="shared" si="57"/>
        <v>0</v>
      </c>
      <c r="F456" s="89"/>
      <c r="G456" s="88"/>
      <c r="H456" s="90"/>
      <c r="I456" s="91"/>
      <c r="J456" s="26"/>
      <c r="K456" s="82"/>
    </row>
    <row r="457" spans="1:11" s="1" customFormat="1" x14ac:dyDescent="0.3">
      <c r="A457" s="84"/>
      <c r="B457" s="18" t="s">
        <v>10</v>
      </c>
      <c r="C457" s="32">
        <f>C465+C473</f>
        <v>247.798</v>
      </c>
      <c r="D457" s="32">
        <f t="shared" ref="D457:E457" si="58">D465+D473</f>
        <v>247.798</v>
      </c>
      <c r="E457" s="32">
        <f t="shared" si="58"/>
        <v>247.798</v>
      </c>
      <c r="F457" s="89"/>
      <c r="G457" s="88"/>
      <c r="H457" s="90"/>
      <c r="I457" s="91"/>
      <c r="J457" s="26"/>
      <c r="K457" s="82"/>
    </row>
    <row r="458" spans="1:11" s="1" customFormat="1" x14ac:dyDescent="0.3">
      <c r="A458" s="84"/>
      <c r="B458" s="18" t="s">
        <v>11</v>
      </c>
      <c r="C458" s="32">
        <f t="shared" ref="C458:E461" si="59">C466+C474</f>
        <v>0</v>
      </c>
      <c r="D458" s="32">
        <f t="shared" si="59"/>
        <v>0</v>
      </c>
      <c r="E458" s="32">
        <f t="shared" si="59"/>
        <v>0</v>
      </c>
      <c r="F458" s="89"/>
      <c r="G458" s="88"/>
      <c r="H458" s="90"/>
      <c r="I458" s="91"/>
      <c r="J458" s="26"/>
      <c r="K458" s="82"/>
    </row>
    <row r="459" spans="1:11" s="1" customFormat="1" x14ac:dyDescent="0.3">
      <c r="A459" s="84"/>
      <c r="B459" s="18" t="s">
        <v>12</v>
      </c>
      <c r="C459" s="32">
        <f t="shared" si="59"/>
        <v>0</v>
      </c>
      <c r="D459" s="32">
        <f t="shared" si="59"/>
        <v>0</v>
      </c>
      <c r="E459" s="32">
        <f t="shared" si="59"/>
        <v>0</v>
      </c>
      <c r="F459" s="89"/>
      <c r="G459" s="88"/>
      <c r="H459" s="90"/>
      <c r="I459" s="91"/>
      <c r="J459" s="26"/>
      <c r="K459" s="82"/>
    </row>
    <row r="460" spans="1:11" s="1" customFormat="1" x14ac:dyDescent="0.3">
      <c r="A460" s="84"/>
      <c r="B460" s="18" t="s">
        <v>81</v>
      </c>
      <c r="C460" s="32">
        <f t="shared" si="59"/>
        <v>0</v>
      </c>
      <c r="D460" s="32">
        <f t="shared" si="59"/>
        <v>0</v>
      </c>
      <c r="E460" s="32">
        <f t="shared" si="59"/>
        <v>0</v>
      </c>
      <c r="F460" s="89"/>
      <c r="G460" s="88"/>
      <c r="H460" s="90"/>
      <c r="I460" s="91"/>
      <c r="J460" s="26"/>
      <c r="K460" s="82"/>
    </row>
    <row r="461" spans="1:11" s="1" customFormat="1" x14ac:dyDescent="0.3">
      <c r="A461" s="84"/>
      <c r="B461" s="18" t="s">
        <v>82</v>
      </c>
      <c r="C461" s="32">
        <f t="shared" si="59"/>
        <v>0</v>
      </c>
      <c r="D461" s="32">
        <f t="shared" si="59"/>
        <v>0</v>
      </c>
      <c r="E461" s="32">
        <f t="shared" si="59"/>
        <v>0</v>
      </c>
      <c r="F461" s="89"/>
      <c r="G461" s="88"/>
      <c r="H461" s="90"/>
      <c r="I461" s="91"/>
      <c r="J461" s="26"/>
      <c r="K461" s="82"/>
    </row>
    <row r="462" spans="1:11" s="1" customFormat="1" ht="84.6" customHeight="1" x14ac:dyDescent="0.3">
      <c r="A462" s="88" t="s">
        <v>156</v>
      </c>
      <c r="B462" s="4" t="s">
        <v>155</v>
      </c>
      <c r="C462" s="31"/>
      <c r="D462" s="31"/>
      <c r="E462" s="31"/>
      <c r="F462" s="88" t="s">
        <v>183</v>
      </c>
      <c r="G462" s="88" t="s">
        <v>184</v>
      </c>
      <c r="H462" s="90"/>
      <c r="I462" s="91" t="s">
        <v>289</v>
      </c>
      <c r="J462" s="26"/>
      <c r="K462" s="82"/>
    </row>
    <row r="463" spans="1:11" s="1" customFormat="1" x14ac:dyDescent="0.3">
      <c r="A463" s="88"/>
      <c r="B463" s="18" t="s">
        <v>130</v>
      </c>
      <c r="C463" s="32">
        <f>SUM(C464:C465)</f>
        <v>66.072999999999993</v>
      </c>
      <c r="D463" s="32">
        <f>SUM(D464:D465)</f>
        <v>66.072999999999993</v>
      </c>
      <c r="E463" s="32">
        <f>SUM(E464:E465)</f>
        <v>66.072999999999993</v>
      </c>
      <c r="F463" s="88"/>
      <c r="G463" s="88"/>
      <c r="H463" s="90"/>
      <c r="I463" s="91"/>
      <c r="J463" s="26"/>
      <c r="K463" s="82"/>
    </row>
    <row r="464" spans="1:11" s="1" customFormat="1" x14ac:dyDescent="0.3">
      <c r="A464" s="88"/>
      <c r="B464" s="18" t="s">
        <v>9</v>
      </c>
      <c r="C464" s="30">
        <v>0</v>
      </c>
      <c r="D464" s="30">
        <v>0</v>
      </c>
      <c r="E464" s="30">
        <v>0</v>
      </c>
      <c r="F464" s="88"/>
      <c r="G464" s="88"/>
      <c r="H464" s="90"/>
      <c r="I464" s="91"/>
      <c r="J464" s="26"/>
      <c r="K464" s="82"/>
    </row>
    <row r="465" spans="1:11" s="1" customFormat="1" x14ac:dyDescent="0.3">
      <c r="A465" s="88"/>
      <c r="B465" s="18" t="s">
        <v>10</v>
      </c>
      <c r="C465" s="30">
        <v>66.072999999999993</v>
      </c>
      <c r="D465" s="30">
        <v>66.072999999999993</v>
      </c>
      <c r="E465" s="30">
        <v>66.072999999999993</v>
      </c>
      <c r="F465" s="88"/>
      <c r="G465" s="88"/>
      <c r="H465" s="90"/>
      <c r="I465" s="91"/>
      <c r="J465" s="26"/>
      <c r="K465" s="82"/>
    </row>
    <row r="466" spans="1:11" s="1" customFormat="1" x14ac:dyDescent="0.3">
      <c r="A466" s="88"/>
      <c r="B466" s="18" t="s">
        <v>11</v>
      </c>
      <c r="C466" s="30">
        <v>0</v>
      </c>
      <c r="D466" s="30">
        <v>0</v>
      </c>
      <c r="E466" s="30">
        <v>0</v>
      </c>
      <c r="F466" s="88"/>
      <c r="G466" s="88"/>
      <c r="H466" s="90"/>
      <c r="I466" s="91"/>
      <c r="J466" s="26"/>
      <c r="K466" s="82"/>
    </row>
    <row r="467" spans="1:11" s="1" customFormat="1" x14ac:dyDescent="0.3">
      <c r="A467" s="88"/>
      <c r="B467" s="18" t="s">
        <v>12</v>
      </c>
      <c r="C467" s="30">
        <v>0</v>
      </c>
      <c r="D467" s="30">
        <v>0</v>
      </c>
      <c r="E467" s="30">
        <v>0</v>
      </c>
      <c r="F467" s="88"/>
      <c r="G467" s="88"/>
      <c r="H467" s="90"/>
      <c r="I467" s="91"/>
      <c r="J467" s="26"/>
      <c r="K467" s="82"/>
    </row>
    <row r="468" spans="1:11" s="1" customFormat="1" x14ac:dyDescent="0.3">
      <c r="A468" s="88"/>
      <c r="B468" s="18" t="s">
        <v>81</v>
      </c>
      <c r="C468" s="30">
        <v>0</v>
      </c>
      <c r="D468" s="30">
        <v>0</v>
      </c>
      <c r="E468" s="30">
        <v>0</v>
      </c>
      <c r="F468" s="88"/>
      <c r="G468" s="88"/>
      <c r="H468" s="90"/>
      <c r="I468" s="91"/>
      <c r="J468" s="26"/>
      <c r="K468" s="82"/>
    </row>
    <row r="469" spans="1:11" s="1" customFormat="1" x14ac:dyDescent="0.3">
      <c r="A469" s="88"/>
      <c r="B469" s="18" t="s">
        <v>82</v>
      </c>
      <c r="C469" s="30">
        <v>0</v>
      </c>
      <c r="D469" s="30">
        <v>0</v>
      </c>
      <c r="E469" s="30">
        <v>0</v>
      </c>
      <c r="F469" s="88"/>
      <c r="G469" s="88"/>
      <c r="H469" s="90"/>
      <c r="I469" s="91"/>
      <c r="J469" s="26"/>
      <c r="K469" s="82"/>
    </row>
    <row r="470" spans="1:11" s="1" customFormat="1" ht="87" customHeight="1" x14ac:dyDescent="0.3">
      <c r="A470" s="88" t="s">
        <v>57</v>
      </c>
      <c r="B470" s="4" t="s">
        <v>157</v>
      </c>
      <c r="C470" s="31"/>
      <c r="D470" s="31"/>
      <c r="E470" s="31"/>
      <c r="F470" s="88" t="s">
        <v>183</v>
      </c>
      <c r="G470" s="88" t="s">
        <v>184</v>
      </c>
      <c r="H470" s="90"/>
      <c r="I470" s="91" t="s">
        <v>288</v>
      </c>
      <c r="J470" s="26"/>
      <c r="K470" s="82"/>
    </row>
    <row r="471" spans="1:11" s="1" customFormat="1" x14ac:dyDescent="0.3">
      <c r="A471" s="88"/>
      <c r="B471" s="18" t="s">
        <v>130</v>
      </c>
      <c r="C471" s="32">
        <f>SUM(C472:C473)</f>
        <v>181.72499999999999</v>
      </c>
      <c r="D471" s="32">
        <f>SUM(D472:D473)</f>
        <v>181.72499999999999</v>
      </c>
      <c r="E471" s="32">
        <f>SUM(E472:E473)</f>
        <v>181.72499999999999</v>
      </c>
      <c r="F471" s="88"/>
      <c r="G471" s="88"/>
      <c r="H471" s="90"/>
      <c r="I471" s="91"/>
      <c r="J471" s="26"/>
      <c r="K471" s="82"/>
    </row>
    <row r="472" spans="1:11" s="1" customFormat="1" x14ac:dyDescent="0.3">
      <c r="A472" s="88"/>
      <c r="B472" s="18" t="s">
        <v>9</v>
      </c>
      <c r="C472" s="30">
        <v>0</v>
      </c>
      <c r="D472" s="32">
        <v>0</v>
      </c>
      <c r="E472" s="32">
        <v>0</v>
      </c>
      <c r="F472" s="88"/>
      <c r="G472" s="88"/>
      <c r="H472" s="90"/>
      <c r="I472" s="91"/>
      <c r="J472" s="26"/>
      <c r="K472" s="82"/>
    </row>
    <row r="473" spans="1:11" s="1" customFormat="1" x14ac:dyDescent="0.3">
      <c r="A473" s="88"/>
      <c r="B473" s="18" t="s">
        <v>10</v>
      </c>
      <c r="C473" s="32">
        <v>181.72499999999999</v>
      </c>
      <c r="D473" s="32">
        <v>181.72499999999999</v>
      </c>
      <c r="E473" s="32">
        <v>181.72499999999999</v>
      </c>
      <c r="F473" s="88"/>
      <c r="G473" s="88"/>
      <c r="H473" s="90"/>
      <c r="I473" s="91"/>
      <c r="J473" s="26"/>
      <c r="K473" s="82"/>
    </row>
    <row r="474" spans="1:11" s="1" customFormat="1" x14ac:dyDescent="0.3">
      <c r="A474" s="88"/>
      <c r="B474" s="18" t="s">
        <v>11</v>
      </c>
      <c r="C474" s="30">
        <v>0</v>
      </c>
      <c r="D474" s="30">
        <v>0</v>
      </c>
      <c r="E474" s="30">
        <v>0</v>
      </c>
      <c r="F474" s="88"/>
      <c r="G474" s="88"/>
      <c r="H474" s="90"/>
      <c r="I474" s="91"/>
      <c r="J474" s="26"/>
      <c r="K474" s="82"/>
    </row>
    <row r="475" spans="1:11" s="1" customFormat="1" x14ac:dyDescent="0.3">
      <c r="A475" s="88"/>
      <c r="B475" s="18" t="s">
        <v>12</v>
      </c>
      <c r="C475" s="30">
        <v>0</v>
      </c>
      <c r="D475" s="30">
        <v>0</v>
      </c>
      <c r="E475" s="30">
        <v>0</v>
      </c>
      <c r="F475" s="88"/>
      <c r="G475" s="88"/>
      <c r="H475" s="90"/>
      <c r="I475" s="91"/>
      <c r="J475" s="26"/>
      <c r="K475" s="82"/>
    </row>
    <row r="476" spans="1:11" s="1" customFormat="1" x14ac:dyDescent="0.3">
      <c r="A476" s="88"/>
      <c r="B476" s="18" t="s">
        <v>81</v>
      </c>
      <c r="C476" s="30">
        <v>0</v>
      </c>
      <c r="D476" s="30">
        <v>0</v>
      </c>
      <c r="E476" s="30">
        <v>0</v>
      </c>
      <c r="F476" s="88"/>
      <c r="G476" s="88"/>
      <c r="H476" s="90"/>
      <c r="I476" s="91"/>
      <c r="J476" s="26"/>
      <c r="K476" s="82"/>
    </row>
    <row r="477" spans="1:11" s="1" customFormat="1" x14ac:dyDescent="0.3">
      <c r="A477" s="88"/>
      <c r="B477" s="18" t="s">
        <v>82</v>
      </c>
      <c r="C477" s="30">
        <v>0</v>
      </c>
      <c r="D477" s="30">
        <v>0</v>
      </c>
      <c r="E477" s="30">
        <v>0</v>
      </c>
      <c r="F477" s="88"/>
      <c r="G477" s="88"/>
      <c r="H477" s="90"/>
      <c r="I477" s="91"/>
      <c r="J477" s="26"/>
      <c r="K477" s="82"/>
    </row>
    <row r="478" spans="1:11" s="1" customFormat="1" ht="31.2" customHeight="1" x14ac:dyDescent="0.3">
      <c r="A478" s="83" t="s">
        <v>73</v>
      </c>
      <c r="B478" s="83"/>
      <c r="C478" s="83"/>
      <c r="D478" s="83"/>
      <c r="E478" s="83"/>
      <c r="F478" s="83"/>
      <c r="G478" s="83"/>
      <c r="H478" s="83"/>
      <c r="I478" s="83"/>
      <c r="J478" s="26"/>
      <c r="K478" s="82"/>
    </row>
    <row r="479" spans="1:11" s="1" customFormat="1" x14ac:dyDescent="0.3">
      <c r="A479" s="84"/>
      <c r="B479" s="18" t="s">
        <v>83</v>
      </c>
      <c r="C479" s="30">
        <f>C480+C481</f>
        <v>47002.653000000006</v>
      </c>
      <c r="D479" s="30">
        <f>D480+D481</f>
        <v>46765.097280000002</v>
      </c>
      <c r="E479" s="30">
        <f>E480+E481</f>
        <v>46765.097280000002</v>
      </c>
      <c r="F479" s="68"/>
      <c r="G479" s="77"/>
      <c r="H479" s="53"/>
      <c r="I479" s="54"/>
      <c r="J479" s="26"/>
      <c r="K479" s="82"/>
    </row>
    <row r="480" spans="1:11" s="1" customFormat="1" x14ac:dyDescent="0.3">
      <c r="A480" s="84"/>
      <c r="B480" s="18" t="s">
        <v>9</v>
      </c>
      <c r="C480" s="30">
        <f>C488+C496</f>
        <v>0</v>
      </c>
      <c r="D480" s="30">
        <f t="shared" ref="D480:E480" si="60">D488+D496</f>
        <v>0</v>
      </c>
      <c r="E480" s="30">
        <f t="shared" si="60"/>
        <v>0</v>
      </c>
      <c r="F480" s="69"/>
      <c r="G480" s="78"/>
      <c r="H480" s="47"/>
      <c r="I480" s="75"/>
      <c r="J480" s="26"/>
      <c r="K480" s="82"/>
    </row>
    <row r="481" spans="1:11" s="1" customFormat="1" x14ac:dyDescent="0.3">
      <c r="A481" s="84"/>
      <c r="B481" s="18" t="s">
        <v>10</v>
      </c>
      <c r="C481" s="30">
        <f>C489+C497</f>
        <v>47002.653000000006</v>
      </c>
      <c r="D481" s="30">
        <f>D489+D497</f>
        <v>46765.097280000002</v>
      </c>
      <c r="E481" s="30">
        <f>E489+E497</f>
        <v>46765.097280000002</v>
      </c>
      <c r="F481" s="69"/>
      <c r="G481" s="78"/>
      <c r="H481" s="47"/>
      <c r="I481" s="75"/>
      <c r="J481" s="26"/>
      <c r="K481" s="82"/>
    </row>
    <row r="482" spans="1:11" s="1" customFormat="1" x14ac:dyDescent="0.3">
      <c r="A482" s="84"/>
      <c r="B482" s="18" t="s">
        <v>11</v>
      </c>
      <c r="C482" s="30">
        <f t="shared" ref="C482:E485" si="61">C490+C498</f>
        <v>0</v>
      </c>
      <c r="D482" s="30">
        <f t="shared" si="61"/>
        <v>0</v>
      </c>
      <c r="E482" s="30">
        <f t="shared" si="61"/>
        <v>0</v>
      </c>
      <c r="F482" s="69"/>
      <c r="G482" s="78"/>
      <c r="H482" s="47"/>
      <c r="I482" s="75"/>
      <c r="J482" s="26"/>
      <c r="K482" s="82"/>
    </row>
    <row r="483" spans="1:11" s="1" customFormat="1" x14ac:dyDescent="0.3">
      <c r="A483" s="84"/>
      <c r="B483" s="18" t="s">
        <v>12</v>
      </c>
      <c r="C483" s="30">
        <f t="shared" si="61"/>
        <v>0</v>
      </c>
      <c r="D483" s="30">
        <f t="shared" si="61"/>
        <v>0</v>
      </c>
      <c r="E483" s="30">
        <f t="shared" si="61"/>
        <v>0</v>
      </c>
      <c r="F483" s="69"/>
      <c r="G483" s="78"/>
      <c r="H483" s="47"/>
      <c r="I483" s="75"/>
      <c r="J483" s="26"/>
      <c r="K483" s="82"/>
    </row>
    <row r="484" spans="1:11" s="1" customFormat="1" x14ac:dyDescent="0.3">
      <c r="A484" s="84"/>
      <c r="B484" s="18" t="s">
        <v>81</v>
      </c>
      <c r="C484" s="30">
        <f t="shared" si="61"/>
        <v>0</v>
      </c>
      <c r="D484" s="30">
        <f t="shared" si="61"/>
        <v>0</v>
      </c>
      <c r="E484" s="30">
        <f t="shared" si="61"/>
        <v>0</v>
      </c>
      <c r="F484" s="69"/>
      <c r="G484" s="78"/>
      <c r="H484" s="47"/>
      <c r="I484" s="75"/>
      <c r="J484" s="26"/>
      <c r="K484" s="82"/>
    </row>
    <row r="485" spans="1:11" s="1" customFormat="1" x14ac:dyDescent="0.3">
      <c r="A485" s="84"/>
      <c r="B485" s="18" t="s">
        <v>82</v>
      </c>
      <c r="C485" s="30">
        <f t="shared" si="61"/>
        <v>0</v>
      </c>
      <c r="D485" s="30">
        <f t="shared" si="61"/>
        <v>0</v>
      </c>
      <c r="E485" s="30">
        <f t="shared" si="61"/>
        <v>0</v>
      </c>
      <c r="F485" s="70"/>
      <c r="G485" s="79"/>
      <c r="H485" s="48"/>
      <c r="I485" s="76"/>
      <c r="J485" s="26"/>
      <c r="K485" s="82"/>
    </row>
    <row r="486" spans="1:11" s="1" customFormat="1" ht="50.4" customHeight="1" x14ac:dyDescent="0.3">
      <c r="A486" s="84" t="s">
        <v>58</v>
      </c>
      <c r="B486" s="4" t="s">
        <v>158</v>
      </c>
      <c r="C486" s="30"/>
      <c r="D486" s="31"/>
      <c r="E486" s="31"/>
      <c r="F486" s="89" t="s">
        <v>183</v>
      </c>
      <c r="G486" s="88" t="s">
        <v>179</v>
      </c>
      <c r="H486" s="90"/>
      <c r="I486" s="91"/>
      <c r="J486" s="26"/>
      <c r="K486" s="82"/>
    </row>
    <row r="487" spans="1:11" s="1" customFormat="1" x14ac:dyDescent="0.3">
      <c r="A487" s="84"/>
      <c r="B487" s="18" t="s">
        <v>130</v>
      </c>
      <c r="C487" s="32">
        <f>SUM(C488:C489)</f>
        <v>40246.247000000003</v>
      </c>
      <c r="D487" s="32">
        <f>SUM(D488:D489)</f>
        <v>40195.887609999998</v>
      </c>
      <c r="E487" s="32">
        <f>SUM(E488:E489)</f>
        <v>40195.887609999998</v>
      </c>
      <c r="F487" s="89"/>
      <c r="G487" s="88"/>
      <c r="H487" s="90"/>
      <c r="I487" s="91"/>
      <c r="J487" s="26"/>
      <c r="K487" s="82"/>
    </row>
    <row r="488" spans="1:11" s="1" customFormat="1" x14ac:dyDescent="0.3">
      <c r="A488" s="84"/>
      <c r="B488" s="18" t="s">
        <v>9</v>
      </c>
      <c r="C488" s="30">
        <v>0</v>
      </c>
      <c r="D488" s="30">
        <v>0</v>
      </c>
      <c r="E488" s="30">
        <v>0</v>
      </c>
      <c r="F488" s="89"/>
      <c r="G488" s="88"/>
      <c r="H488" s="90"/>
      <c r="I488" s="91"/>
      <c r="J488" s="26"/>
      <c r="K488" s="82"/>
    </row>
    <row r="489" spans="1:11" s="1" customFormat="1" x14ac:dyDescent="0.3">
      <c r="A489" s="84"/>
      <c r="B489" s="18" t="s">
        <v>10</v>
      </c>
      <c r="C489" s="32">
        <v>40246.247000000003</v>
      </c>
      <c r="D489" s="32">
        <v>40195.887609999998</v>
      </c>
      <c r="E489" s="32">
        <v>40195.887609999998</v>
      </c>
      <c r="F489" s="89"/>
      <c r="G489" s="88"/>
      <c r="H489" s="90"/>
      <c r="I489" s="91"/>
      <c r="J489" s="26"/>
      <c r="K489" s="82"/>
    </row>
    <row r="490" spans="1:11" s="1" customFormat="1" x14ac:dyDescent="0.3">
      <c r="A490" s="84"/>
      <c r="B490" s="18" t="s">
        <v>11</v>
      </c>
      <c r="C490" s="32">
        <v>0</v>
      </c>
      <c r="D490" s="32">
        <v>0</v>
      </c>
      <c r="E490" s="32">
        <v>0</v>
      </c>
      <c r="F490" s="89"/>
      <c r="G490" s="88"/>
      <c r="H490" s="90"/>
      <c r="I490" s="91"/>
      <c r="J490" s="26"/>
      <c r="K490" s="82"/>
    </row>
    <row r="491" spans="1:11" s="1" customFormat="1" x14ac:dyDescent="0.3">
      <c r="A491" s="84"/>
      <c r="B491" s="18" t="s">
        <v>12</v>
      </c>
      <c r="C491" s="32">
        <v>0</v>
      </c>
      <c r="D491" s="32">
        <v>0</v>
      </c>
      <c r="E491" s="32">
        <v>0</v>
      </c>
      <c r="F491" s="89"/>
      <c r="G491" s="88"/>
      <c r="H491" s="90"/>
      <c r="I491" s="91"/>
      <c r="J491" s="26"/>
      <c r="K491" s="82"/>
    </row>
    <row r="492" spans="1:11" s="1" customFormat="1" x14ac:dyDescent="0.3">
      <c r="A492" s="84"/>
      <c r="B492" s="18" t="s">
        <v>81</v>
      </c>
      <c r="C492" s="32">
        <v>0</v>
      </c>
      <c r="D492" s="32">
        <v>0</v>
      </c>
      <c r="E492" s="32">
        <v>0</v>
      </c>
      <c r="F492" s="89"/>
      <c r="G492" s="88"/>
      <c r="H492" s="90"/>
      <c r="I492" s="91"/>
      <c r="J492" s="26"/>
      <c r="K492" s="82"/>
    </row>
    <row r="493" spans="1:11" s="1" customFormat="1" x14ac:dyDescent="0.3">
      <c r="A493" s="84"/>
      <c r="B493" s="18" t="s">
        <v>82</v>
      </c>
      <c r="C493" s="32">
        <v>0</v>
      </c>
      <c r="D493" s="32">
        <v>0</v>
      </c>
      <c r="E493" s="32">
        <v>0</v>
      </c>
      <c r="F493" s="89"/>
      <c r="G493" s="88"/>
      <c r="H493" s="90"/>
      <c r="I493" s="91"/>
      <c r="J493" s="26"/>
      <c r="K493" s="82"/>
    </row>
    <row r="494" spans="1:11" s="1" customFormat="1" ht="36.6" customHeight="1" x14ac:dyDescent="0.3">
      <c r="A494" s="84" t="s">
        <v>59</v>
      </c>
      <c r="B494" s="4" t="s">
        <v>159</v>
      </c>
      <c r="C494" s="30"/>
      <c r="D494" s="31"/>
      <c r="E494" s="31"/>
      <c r="F494" s="89" t="s">
        <v>183</v>
      </c>
      <c r="G494" s="88" t="s">
        <v>179</v>
      </c>
      <c r="H494" s="90"/>
      <c r="I494" s="91"/>
      <c r="J494" s="26"/>
      <c r="K494" s="82"/>
    </row>
    <row r="495" spans="1:11" s="1" customFormat="1" x14ac:dyDescent="0.3">
      <c r="A495" s="84"/>
      <c r="B495" s="18" t="s">
        <v>130</v>
      </c>
      <c r="C495" s="32">
        <f>SUM(C496:C497)</f>
        <v>6756.4059999999999</v>
      </c>
      <c r="D495" s="32">
        <f>SUM(D496:D497)</f>
        <v>6569.2096700000002</v>
      </c>
      <c r="E495" s="32">
        <f>SUM(E496:E497)</f>
        <v>6569.2096700000002</v>
      </c>
      <c r="F495" s="89"/>
      <c r="G495" s="88"/>
      <c r="H495" s="90"/>
      <c r="I495" s="91"/>
      <c r="J495" s="26"/>
      <c r="K495" s="82"/>
    </row>
    <row r="496" spans="1:11" s="1" customFormat="1" x14ac:dyDescent="0.3">
      <c r="A496" s="84"/>
      <c r="B496" s="18" t="s">
        <v>9</v>
      </c>
      <c r="C496" s="30">
        <v>0</v>
      </c>
      <c r="D496" s="30">
        <v>0</v>
      </c>
      <c r="E496" s="30">
        <v>0</v>
      </c>
      <c r="F496" s="89"/>
      <c r="G496" s="88"/>
      <c r="H496" s="90"/>
      <c r="I496" s="91"/>
      <c r="J496" s="26"/>
      <c r="K496" s="82"/>
    </row>
    <row r="497" spans="1:11" s="1" customFormat="1" x14ac:dyDescent="0.3">
      <c r="A497" s="84"/>
      <c r="B497" s="18" t="s">
        <v>10</v>
      </c>
      <c r="C497" s="32">
        <v>6756.4059999999999</v>
      </c>
      <c r="D497" s="32">
        <v>6569.2096700000002</v>
      </c>
      <c r="E497" s="32">
        <v>6569.2096700000002</v>
      </c>
      <c r="F497" s="89"/>
      <c r="G497" s="88"/>
      <c r="H497" s="90"/>
      <c r="I497" s="91"/>
      <c r="J497" s="26"/>
      <c r="K497" s="82"/>
    </row>
    <row r="498" spans="1:11" s="1" customFormat="1" x14ac:dyDescent="0.3">
      <c r="A498" s="84"/>
      <c r="B498" s="18" t="s">
        <v>11</v>
      </c>
      <c r="C498" s="32">
        <v>0</v>
      </c>
      <c r="D498" s="32">
        <v>0</v>
      </c>
      <c r="E498" s="32">
        <v>0</v>
      </c>
      <c r="F498" s="89"/>
      <c r="G498" s="88"/>
      <c r="H498" s="90"/>
      <c r="I498" s="91"/>
      <c r="J498" s="26"/>
      <c r="K498" s="82"/>
    </row>
    <row r="499" spans="1:11" s="1" customFormat="1" x14ac:dyDescent="0.3">
      <c r="A499" s="84"/>
      <c r="B499" s="18" t="s">
        <v>12</v>
      </c>
      <c r="C499" s="32">
        <v>0</v>
      </c>
      <c r="D499" s="32">
        <v>0</v>
      </c>
      <c r="E499" s="32">
        <v>0</v>
      </c>
      <c r="F499" s="89"/>
      <c r="G499" s="88"/>
      <c r="H499" s="90"/>
      <c r="I499" s="91"/>
      <c r="J499" s="26"/>
      <c r="K499" s="82"/>
    </row>
    <row r="500" spans="1:11" s="1" customFormat="1" x14ac:dyDescent="0.3">
      <c r="A500" s="84"/>
      <c r="B500" s="18" t="s">
        <v>81</v>
      </c>
      <c r="C500" s="32">
        <v>0</v>
      </c>
      <c r="D500" s="32">
        <v>0</v>
      </c>
      <c r="E500" s="32">
        <v>0</v>
      </c>
      <c r="F500" s="89"/>
      <c r="G500" s="88"/>
      <c r="H500" s="90"/>
      <c r="I500" s="91"/>
      <c r="J500" s="26"/>
      <c r="K500" s="82"/>
    </row>
    <row r="501" spans="1:11" s="1" customFormat="1" x14ac:dyDescent="0.3">
      <c r="A501" s="84"/>
      <c r="B501" s="18" t="s">
        <v>82</v>
      </c>
      <c r="C501" s="32">
        <v>0</v>
      </c>
      <c r="D501" s="32">
        <v>0</v>
      </c>
      <c r="E501" s="32">
        <v>0</v>
      </c>
      <c r="F501" s="89"/>
      <c r="G501" s="88"/>
      <c r="H501" s="90"/>
      <c r="I501" s="91"/>
      <c r="J501" s="26"/>
      <c r="K501" s="82"/>
    </row>
    <row r="502" spans="1:11" s="1" customFormat="1" ht="29.4" customHeight="1" x14ac:dyDescent="0.3">
      <c r="A502" s="83" t="s">
        <v>234</v>
      </c>
      <c r="B502" s="83"/>
      <c r="C502" s="83"/>
      <c r="D502" s="83"/>
      <c r="E502" s="83"/>
      <c r="F502" s="83"/>
      <c r="G502" s="83"/>
      <c r="H502" s="83"/>
      <c r="I502" s="83"/>
      <c r="J502" s="26"/>
      <c r="K502" s="82"/>
    </row>
    <row r="503" spans="1:11" s="1" customFormat="1" x14ac:dyDescent="0.3">
      <c r="A503" s="84"/>
      <c r="B503" s="18" t="s">
        <v>83</v>
      </c>
      <c r="C503" s="30">
        <f>SUM(C504:C509)</f>
        <v>26866.7</v>
      </c>
      <c r="D503" s="30">
        <f t="shared" ref="D503:E503" si="62">SUM(D504:D509)</f>
        <v>6538.0240400000002</v>
      </c>
      <c r="E503" s="30">
        <f t="shared" si="62"/>
        <v>6538.0240400000002</v>
      </c>
      <c r="F503" s="68"/>
      <c r="G503" s="77"/>
      <c r="H503" s="46"/>
      <c r="I503" s="85" t="s">
        <v>296</v>
      </c>
      <c r="J503" s="26"/>
      <c r="K503" s="82"/>
    </row>
    <row r="504" spans="1:11" s="1" customFormat="1" x14ac:dyDescent="0.3">
      <c r="A504" s="84"/>
      <c r="B504" s="18" t="s">
        <v>9</v>
      </c>
      <c r="C504" s="30">
        <f>C512+C531</f>
        <v>19142.5</v>
      </c>
      <c r="D504" s="30">
        <f>D512+D531</f>
        <v>4658.34213</v>
      </c>
      <c r="E504" s="30">
        <f>E512+E531</f>
        <v>4658.34213</v>
      </c>
      <c r="F504" s="69"/>
      <c r="G504" s="78"/>
      <c r="H504" s="47"/>
      <c r="I504" s="86"/>
      <c r="J504" s="26"/>
      <c r="K504" s="82"/>
    </row>
    <row r="505" spans="1:11" s="1" customFormat="1" x14ac:dyDescent="0.3">
      <c r="A505" s="84"/>
      <c r="B505" s="18" t="s">
        <v>10</v>
      </c>
      <c r="C505" s="30">
        <f>C513+C532</f>
        <v>1007.5</v>
      </c>
      <c r="D505" s="30">
        <f t="shared" ref="D505:E509" si="63">D513+D532</f>
        <v>245.17590000000001</v>
      </c>
      <c r="E505" s="30">
        <f t="shared" si="63"/>
        <v>245.17590000000001</v>
      </c>
      <c r="F505" s="69"/>
      <c r="G505" s="78"/>
      <c r="H505" s="47"/>
      <c r="I505" s="86"/>
      <c r="J505" s="26"/>
      <c r="K505" s="82"/>
    </row>
    <row r="506" spans="1:11" s="1" customFormat="1" x14ac:dyDescent="0.3">
      <c r="A506" s="84"/>
      <c r="B506" s="18" t="s">
        <v>11</v>
      </c>
      <c r="C506" s="30">
        <f t="shared" ref="C506:C509" si="64">C514+C533</f>
        <v>0</v>
      </c>
      <c r="D506" s="30">
        <f t="shared" si="63"/>
        <v>0</v>
      </c>
      <c r="E506" s="30">
        <f t="shared" si="63"/>
        <v>0</v>
      </c>
      <c r="F506" s="69"/>
      <c r="G506" s="78"/>
      <c r="H506" s="47"/>
      <c r="I506" s="86"/>
      <c r="J506" s="26"/>
      <c r="K506" s="82"/>
    </row>
    <row r="507" spans="1:11" s="1" customFormat="1" x14ac:dyDescent="0.3">
      <c r="A507" s="84"/>
      <c r="B507" s="18" t="s">
        <v>12</v>
      </c>
      <c r="C507" s="30">
        <f t="shared" si="64"/>
        <v>0</v>
      </c>
      <c r="D507" s="30">
        <f t="shared" si="63"/>
        <v>0</v>
      </c>
      <c r="E507" s="30">
        <f t="shared" si="63"/>
        <v>0</v>
      </c>
      <c r="F507" s="69"/>
      <c r="G507" s="78"/>
      <c r="H507" s="47"/>
      <c r="I507" s="86"/>
      <c r="J507" s="26"/>
      <c r="K507" s="82"/>
    </row>
    <row r="508" spans="1:11" s="1" customFormat="1" x14ac:dyDescent="0.3">
      <c r="A508" s="84"/>
      <c r="B508" s="18" t="s">
        <v>81</v>
      </c>
      <c r="C508" s="30">
        <f t="shared" si="64"/>
        <v>0</v>
      </c>
      <c r="D508" s="30">
        <f t="shared" si="63"/>
        <v>0</v>
      </c>
      <c r="E508" s="30">
        <f t="shared" si="63"/>
        <v>0</v>
      </c>
      <c r="F508" s="69"/>
      <c r="G508" s="78"/>
      <c r="H508" s="47"/>
      <c r="I508" s="86"/>
      <c r="J508" s="26"/>
      <c r="K508" s="82"/>
    </row>
    <row r="509" spans="1:11" s="1" customFormat="1" ht="27.6" x14ac:dyDescent="0.3">
      <c r="A509" s="84"/>
      <c r="B509" s="18" t="s">
        <v>164</v>
      </c>
      <c r="C509" s="30">
        <f t="shared" si="64"/>
        <v>6716.7</v>
      </c>
      <c r="D509" s="30">
        <f t="shared" si="63"/>
        <v>1634.5060100000001</v>
      </c>
      <c r="E509" s="30">
        <f t="shared" si="63"/>
        <v>1634.5060100000001</v>
      </c>
      <c r="F509" s="70"/>
      <c r="G509" s="79"/>
      <c r="H509" s="48"/>
      <c r="I509" s="87"/>
      <c r="J509" s="26"/>
      <c r="K509" s="82"/>
    </row>
    <row r="510" spans="1:11" s="1" customFormat="1" ht="51.6" customHeight="1" x14ac:dyDescent="0.3">
      <c r="A510" s="88" t="s">
        <v>160</v>
      </c>
      <c r="B510" s="4" t="s">
        <v>165</v>
      </c>
      <c r="C510" s="30"/>
      <c r="D510" s="31"/>
      <c r="E510" s="31"/>
      <c r="F510" s="89" t="s">
        <v>178</v>
      </c>
      <c r="G510" s="88" t="s">
        <v>179</v>
      </c>
      <c r="H510" s="90"/>
      <c r="I510" s="91" t="s">
        <v>270</v>
      </c>
      <c r="J510" s="26"/>
      <c r="K510" s="82"/>
    </row>
    <row r="511" spans="1:11" s="1" customFormat="1" x14ac:dyDescent="0.3">
      <c r="A511" s="88"/>
      <c r="B511" s="18" t="s">
        <v>130</v>
      </c>
      <c r="C511" s="30">
        <f>C512+C513</f>
        <v>0</v>
      </c>
      <c r="D511" s="30">
        <f>D512+D513</f>
        <v>0</v>
      </c>
      <c r="E511" s="30">
        <f>E512+E513</f>
        <v>0</v>
      </c>
      <c r="F511" s="89"/>
      <c r="G511" s="88"/>
      <c r="H511" s="90"/>
      <c r="I511" s="91"/>
      <c r="J511" s="26"/>
      <c r="K511" s="82"/>
    </row>
    <row r="512" spans="1:11" s="1" customFormat="1" x14ac:dyDescent="0.3">
      <c r="A512" s="88"/>
      <c r="B512" s="18" t="s">
        <v>9</v>
      </c>
      <c r="C512" s="30">
        <f>C520</f>
        <v>0</v>
      </c>
      <c r="D512" s="30">
        <f t="shared" ref="D512:E512" si="65">D520</f>
        <v>0</v>
      </c>
      <c r="E512" s="30">
        <f t="shared" si="65"/>
        <v>0</v>
      </c>
      <c r="F512" s="89"/>
      <c r="G512" s="88"/>
      <c r="H512" s="90"/>
      <c r="I512" s="91"/>
      <c r="J512" s="26"/>
      <c r="K512" s="82"/>
    </row>
    <row r="513" spans="1:11" s="1" customFormat="1" x14ac:dyDescent="0.3">
      <c r="A513" s="88"/>
      <c r="B513" s="18" t="s">
        <v>10</v>
      </c>
      <c r="C513" s="30">
        <f>C521</f>
        <v>0</v>
      </c>
      <c r="D513" s="30">
        <f t="shared" ref="D513:E513" si="66">D521</f>
        <v>0</v>
      </c>
      <c r="E513" s="30">
        <f t="shared" si="66"/>
        <v>0</v>
      </c>
      <c r="F513" s="89"/>
      <c r="G513" s="88"/>
      <c r="H513" s="90"/>
      <c r="I513" s="91"/>
      <c r="J513" s="26"/>
      <c r="K513" s="82"/>
    </row>
    <row r="514" spans="1:11" s="1" customFormat="1" x14ac:dyDescent="0.3">
      <c r="A514" s="88"/>
      <c r="B514" s="18" t="s">
        <v>11</v>
      </c>
      <c r="C514" s="30">
        <f t="shared" ref="C514:E517" si="67">C522</f>
        <v>0</v>
      </c>
      <c r="D514" s="30">
        <f t="shared" si="67"/>
        <v>0</v>
      </c>
      <c r="E514" s="30">
        <f t="shared" si="67"/>
        <v>0</v>
      </c>
      <c r="F514" s="89"/>
      <c r="G514" s="88"/>
      <c r="H514" s="90"/>
      <c r="I514" s="91"/>
      <c r="J514" s="26"/>
      <c r="K514" s="82"/>
    </row>
    <row r="515" spans="1:11" s="1" customFormat="1" x14ac:dyDescent="0.3">
      <c r="A515" s="88"/>
      <c r="B515" s="18" t="s">
        <v>12</v>
      </c>
      <c r="C515" s="30">
        <f t="shared" si="67"/>
        <v>0</v>
      </c>
      <c r="D515" s="30">
        <f t="shared" si="67"/>
        <v>0</v>
      </c>
      <c r="E515" s="30">
        <f t="shared" si="67"/>
        <v>0</v>
      </c>
      <c r="F515" s="89"/>
      <c r="G515" s="88"/>
      <c r="H515" s="90"/>
      <c r="I515" s="91"/>
      <c r="J515" s="26"/>
      <c r="K515" s="82"/>
    </row>
    <row r="516" spans="1:11" s="1" customFormat="1" x14ac:dyDescent="0.3">
      <c r="A516" s="88"/>
      <c r="B516" s="18" t="s">
        <v>81</v>
      </c>
      <c r="C516" s="30">
        <f t="shared" si="67"/>
        <v>0</v>
      </c>
      <c r="D516" s="30">
        <f t="shared" si="67"/>
        <v>0</v>
      </c>
      <c r="E516" s="30">
        <f t="shared" si="67"/>
        <v>0</v>
      </c>
      <c r="F516" s="89"/>
      <c r="G516" s="88"/>
      <c r="H516" s="90"/>
      <c r="I516" s="91"/>
      <c r="J516" s="26"/>
      <c r="K516" s="82"/>
    </row>
    <row r="517" spans="1:11" s="1" customFormat="1" x14ac:dyDescent="0.3">
      <c r="A517" s="88"/>
      <c r="B517" s="18" t="s">
        <v>82</v>
      </c>
      <c r="C517" s="30">
        <f t="shared" si="67"/>
        <v>0</v>
      </c>
      <c r="D517" s="30">
        <f t="shared" si="67"/>
        <v>0</v>
      </c>
      <c r="E517" s="30">
        <f t="shared" si="67"/>
        <v>0</v>
      </c>
      <c r="F517" s="89"/>
      <c r="G517" s="88"/>
      <c r="H517" s="90"/>
      <c r="I517" s="91"/>
      <c r="J517" s="26"/>
      <c r="K517" s="82"/>
    </row>
    <row r="518" spans="1:11" s="1" customFormat="1" ht="55.2" customHeight="1" x14ac:dyDescent="0.3">
      <c r="A518" s="92" t="s">
        <v>161</v>
      </c>
      <c r="B518" s="4" t="s">
        <v>182</v>
      </c>
      <c r="C518" s="31"/>
      <c r="D518" s="31"/>
      <c r="E518" s="31"/>
      <c r="F518" s="88" t="s">
        <v>178</v>
      </c>
      <c r="G518" s="88" t="s">
        <v>179</v>
      </c>
      <c r="H518" s="90"/>
      <c r="I518" s="91" t="s">
        <v>259</v>
      </c>
      <c r="J518" s="26"/>
      <c r="K518" s="82"/>
    </row>
    <row r="519" spans="1:11" s="1" customFormat="1" x14ac:dyDescent="0.3">
      <c r="A519" s="93"/>
      <c r="B519" s="18" t="s">
        <v>130</v>
      </c>
      <c r="C519" s="32">
        <f>SUM(C520:C521)</f>
        <v>0</v>
      </c>
      <c r="D519" s="32">
        <f>SUM(D520:D521)</f>
        <v>0</v>
      </c>
      <c r="E519" s="32">
        <f>SUM(E520:E521)</f>
        <v>0</v>
      </c>
      <c r="F519" s="88"/>
      <c r="G519" s="88"/>
      <c r="H519" s="90"/>
      <c r="I519" s="91"/>
      <c r="J519" s="26"/>
      <c r="K519" s="82"/>
    </row>
    <row r="520" spans="1:11" s="1" customFormat="1" x14ac:dyDescent="0.3">
      <c r="A520" s="93"/>
      <c r="B520" s="18" t="s">
        <v>9</v>
      </c>
      <c r="C520" s="30">
        <v>0</v>
      </c>
      <c r="D520" s="30">
        <v>0</v>
      </c>
      <c r="E520" s="30">
        <v>0</v>
      </c>
      <c r="F520" s="88"/>
      <c r="G520" s="88"/>
      <c r="H520" s="90"/>
      <c r="I520" s="91"/>
      <c r="J520" s="26"/>
      <c r="K520" s="82"/>
    </row>
    <row r="521" spans="1:11" s="1" customFormat="1" x14ac:dyDescent="0.3">
      <c r="A521" s="93"/>
      <c r="B521" s="18" t="s">
        <v>10</v>
      </c>
      <c r="C521" s="32">
        <v>0</v>
      </c>
      <c r="D521" s="32">
        <v>0</v>
      </c>
      <c r="E521" s="32">
        <v>0</v>
      </c>
      <c r="F521" s="88"/>
      <c r="G521" s="88"/>
      <c r="H521" s="90"/>
      <c r="I521" s="91"/>
      <c r="J521" s="26"/>
      <c r="K521" s="82"/>
    </row>
    <row r="522" spans="1:11" s="1" customFormat="1" x14ac:dyDescent="0.3">
      <c r="A522" s="93"/>
      <c r="B522" s="18" t="s">
        <v>11</v>
      </c>
      <c r="C522" s="32">
        <v>0</v>
      </c>
      <c r="D522" s="32">
        <v>0</v>
      </c>
      <c r="E522" s="32">
        <v>0</v>
      </c>
      <c r="F522" s="88"/>
      <c r="G522" s="88"/>
      <c r="H522" s="90"/>
      <c r="I522" s="91"/>
      <c r="J522" s="26"/>
      <c r="K522" s="82"/>
    </row>
    <row r="523" spans="1:11" s="1" customFormat="1" x14ac:dyDescent="0.3">
      <c r="A523" s="93"/>
      <c r="B523" s="18" t="s">
        <v>12</v>
      </c>
      <c r="C523" s="32">
        <v>0</v>
      </c>
      <c r="D523" s="32">
        <v>0</v>
      </c>
      <c r="E523" s="32">
        <v>0</v>
      </c>
      <c r="F523" s="88"/>
      <c r="G523" s="88"/>
      <c r="H523" s="90"/>
      <c r="I523" s="91"/>
      <c r="J523" s="26"/>
      <c r="K523" s="82"/>
    </row>
    <row r="524" spans="1:11" s="1" customFormat="1" x14ac:dyDescent="0.3">
      <c r="A524" s="93"/>
      <c r="B524" s="18" t="s">
        <v>81</v>
      </c>
      <c r="C524" s="32">
        <v>0</v>
      </c>
      <c r="D524" s="32">
        <v>0</v>
      </c>
      <c r="E524" s="32">
        <v>0</v>
      </c>
      <c r="F524" s="88"/>
      <c r="G524" s="88"/>
      <c r="H524" s="90"/>
      <c r="I524" s="91"/>
      <c r="J524" s="26"/>
      <c r="K524" s="82"/>
    </row>
    <row r="525" spans="1:11" s="1" customFormat="1" x14ac:dyDescent="0.3">
      <c r="A525" s="93"/>
      <c r="B525" s="18" t="s">
        <v>82</v>
      </c>
      <c r="C525" s="32">
        <v>0</v>
      </c>
      <c r="D525" s="32">
        <v>0</v>
      </c>
      <c r="E525" s="32">
        <v>0</v>
      </c>
      <c r="F525" s="88"/>
      <c r="G525" s="88"/>
      <c r="H525" s="90"/>
      <c r="I525" s="91"/>
      <c r="J525" s="26"/>
      <c r="K525" s="82"/>
    </row>
    <row r="526" spans="1:11" s="1" customFormat="1" ht="72" customHeight="1" x14ac:dyDescent="0.3">
      <c r="A526" s="93"/>
      <c r="B526" s="17" t="s">
        <v>180</v>
      </c>
      <c r="C526" s="31"/>
      <c r="D526" s="31"/>
      <c r="E526" s="31"/>
      <c r="F526" s="73" t="s">
        <v>61</v>
      </c>
      <c r="G526" s="71" t="s">
        <v>181</v>
      </c>
      <c r="H526" s="73" t="s">
        <v>61</v>
      </c>
      <c r="I526" s="72" t="s">
        <v>282</v>
      </c>
      <c r="J526" s="26"/>
      <c r="K526" s="82"/>
    </row>
    <row r="527" spans="1:11" s="1" customFormat="1" x14ac:dyDescent="0.3">
      <c r="A527" s="93"/>
      <c r="B527" s="17" t="s">
        <v>168</v>
      </c>
      <c r="C527" s="31"/>
      <c r="D527" s="31"/>
      <c r="E527" s="31"/>
      <c r="F527" s="73"/>
      <c r="G527" s="71"/>
      <c r="H527" s="73"/>
      <c r="I527" s="72"/>
      <c r="J527" s="26"/>
      <c r="K527" s="82"/>
    </row>
    <row r="528" spans="1:11" s="1" customFormat="1" x14ac:dyDescent="0.3">
      <c r="A528" s="94"/>
      <c r="B528" s="17" t="s">
        <v>169</v>
      </c>
      <c r="C528" s="31"/>
      <c r="D528" s="31"/>
      <c r="E528" s="31"/>
      <c r="F528" s="73"/>
      <c r="G528" s="71"/>
      <c r="H528" s="73"/>
      <c r="I528" s="72"/>
      <c r="J528" s="26"/>
      <c r="K528" s="82"/>
    </row>
    <row r="529" spans="1:11" s="1" customFormat="1" ht="45" customHeight="1" x14ac:dyDescent="0.3">
      <c r="A529" s="88" t="s">
        <v>162</v>
      </c>
      <c r="B529" s="4" t="s">
        <v>166</v>
      </c>
      <c r="C529" s="30"/>
      <c r="D529" s="31"/>
      <c r="E529" s="31"/>
      <c r="F529" s="89" t="s">
        <v>178</v>
      </c>
      <c r="G529" s="88" t="s">
        <v>179</v>
      </c>
      <c r="H529" s="90"/>
      <c r="I529" s="85" t="s">
        <v>260</v>
      </c>
      <c r="J529" s="26"/>
      <c r="K529" s="82"/>
    </row>
    <row r="530" spans="1:11" s="1" customFormat="1" x14ac:dyDescent="0.3">
      <c r="A530" s="88"/>
      <c r="B530" s="18" t="s">
        <v>130</v>
      </c>
      <c r="C530" s="30">
        <f>SUM(C531:C536)</f>
        <v>26866.7</v>
      </c>
      <c r="D530" s="30">
        <f>SUM(D531:D536)</f>
        <v>6538.0240400000002</v>
      </c>
      <c r="E530" s="30">
        <f>SUM(E531:E536)</f>
        <v>6538.0240400000002</v>
      </c>
      <c r="F530" s="89"/>
      <c r="G530" s="88"/>
      <c r="H530" s="90"/>
      <c r="I530" s="86"/>
      <c r="J530" s="26"/>
      <c r="K530" s="82"/>
    </row>
    <row r="531" spans="1:11" s="1" customFormat="1" x14ac:dyDescent="0.3">
      <c r="A531" s="88"/>
      <c r="B531" s="18" t="s">
        <v>9</v>
      </c>
      <c r="C531" s="30">
        <f t="shared" ref="C531" si="68">C539</f>
        <v>19142.5</v>
      </c>
      <c r="D531" s="30">
        <f t="shared" ref="D531:E531" si="69">D539</f>
        <v>4658.34213</v>
      </c>
      <c r="E531" s="30">
        <f t="shared" si="69"/>
        <v>4658.34213</v>
      </c>
      <c r="F531" s="89"/>
      <c r="G531" s="88"/>
      <c r="H531" s="90"/>
      <c r="I531" s="86"/>
      <c r="J531" s="26"/>
      <c r="K531" s="82"/>
    </row>
    <row r="532" spans="1:11" s="1" customFormat="1" x14ac:dyDescent="0.3">
      <c r="A532" s="88"/>
      <c r="B532" s="18" t="s">
        <v>10</v>
      </c>
      <c r="C532" s="30">
        <f t="shared" ref="C532" si="70">C540</f>
        <v>1007.5</v>
      </c>
      <c r="D532" s="30">
        <f t="shared" ref="D532:E532" si="71">D540</f>
        <v>245.17590000000001</v>
      </c>
      <c r="E532" s="30">
        <f t="shared" si="71"/>
        <v>245.17590000000001</v>
      </c>
      <c r="F532" s="89"/>
      <c r="G532" s="88"/>
      <c r="H532" s="90"/>
      <c r="I532" s="86"/>
      <c r="J532" s="26"/>
      <c r="K532" s="82"/>
    </row>
    <row r="533" spans="1:11" s="1" customFormat="1" x14ac:dyDescent="0.3">
      <c r="A533" s="88"/>
      <c r="B533" s="18" t="s">
        <v>11</v>
      </c>
      <c r="C533" s="30">
        <f t="shared" ref="C533" si="72">C541</f>
        <v>0</v>
      </c>
      <c r="D533" s="30">
        <f t="shared" ref="C533:E536" si="73">D541</f>
        <v>0</v>
      </c>
      <c r="E533" s="30">
        <f t="shared" si="73"/>
        <v>0</v>
      </c>
      <c r="F533" s="89"/>
      <c r="G533" s="88"/>
      <c r="H533" s="90"/>
      <c r="I533" s="86"/>
      <c r="J533" s="26"/>
      <c r="K533" s="82"/>
    </row>
    <row r="534" spans="1:11" s="1" customFormat="1" x14ac:dyDescent="0.3">
      <c r="A534" s="88"/>
      <c r="B534" s="18" t="s">
        <v>12</v>
      </c>
      <c r="C534" s="30">
        <f t="shared" ref="C534" si="74">C542</f>
        <v>0</v>
      </c>
      <c r="D534" s="30">
        <f t="shared" si="73"/>
        <v>0</v>
      </c>
      <c r="E534" s="30">
        <f t="shared" si="73"/>
        <v>0</v>
      </c>
      <c r="F534" s="89"/>
      <c r="G534" s="88"/>
      <c r="H534" s="90"/>
      <c r="I534" s="86"/>
      <c r="J534" s="26"/>
      <c r="K534" s="82"/>
    </row>
    <row r="535" spans="1:11" s="1" customFormat="1" x14ac:dyDescent="0.3">
      <c r="A535" s="88"/>
      <c r="B535" s="18" t="s">
        <v>81</v>
      </c>
      <c r="C535" s="30">
        <f t="shared" ref="C535" si="75">C543</f>
        <v>0</v>
      </c>
      <c r="D535" s="30">
        <f t="shared" si="73"/>
        <v>0</v>
      </c>
      <c r="E535" s="30">
        <f t="shared" si="73"/>
        <v>0</v>
      </c>
      <c r="F535" s="89"/>
      <c r="G535" s="88"/>
      <c r="H535" s="90"/>
      <c r="I535" s="86"/>
      <c r="J535" s="26"/>
      <c r="K535" s="82"/>
    </row>
    <row r="536" spans="1:11" s="1" customFormat="1" ht="27.6" x14ac:dyDescent="0.3">
      <c r="A536" s="88"/>
      <c r="B536" s="18" t="s">
        <v>164</v>
      </c>
      <c r="C536" s="30">
        <f t="shared" si="73"/>
        <v>6716.7</v>
      </c>
      <c r="D536" s="30">
        <f t="shared" si="73"/>
        <v>1634.5060100000001</v>
      </c>
      <c r="E536" s="30">
        <f t="shared" si="73"/>
        <v>1634.5060100000001</v>
      </c>
      <c r="F536" s="89"/>
      <c r="G536" s="88"/>
      <c r="H536" s="90"/>
      <c r="I536" s="87"/>
      <c r="J536" s="26"/>
      <c r="K536" s="82"/>
    </row>
    <row r="537" spans="1:11" s="1" customFormat="1" ht="75" customHeight="1" x14ac:dyDescent="0.3">
      <c r="A537" s="95" t="s">
        <v>163</v>
      </c>
      <c r="B537" s="4" t="s">
        <v>167</v>
      </c>
      <c r="C537" s="31"/>
      <c r="D537" s="31"/>
      <c r="E537" s="31"/>
      <c r="F537" s="88" t="s">
        <v>178</v>
      </c>
      <c r="G537" s="88" t="s">
        <v>179</v>
      </c>
      <c r="H537" s="90"/>
      <c r="I537" s="85" t="s">
        <v>261</v>
      </c>
      <c r="J537" s="26"/>
      <c r="K537" s="82"/>
    </row>
    <row r="538" spans="1:11" s="1" customFormat="1" x14ac:dyDescent="0.3">
      <c r="A538" s="96"/>
      <c r="B538" s="18" t="s">
        <v>130</v>
      </c>
      <c r="C538" s="32">
        <f>C539+C540+C541+C542+C543+C544</f>
        <v>26866.7</v>
      </c>
      <c r="D538" s="32">
        <f>SUM(D539:D544)</f>
        <v>6538.0240400000002</v>
      </c>
      <c r="E538" s="32">
        <f t="shared" ref="E538" si="76">SUM(E539:E544)</f>
        <v>6538.0240400000002</v>
      </c>
      <c r="F538" s="88"/>
      <c r="G538" s="88"/>
      <c r="H538" s="90"/>
      <c r="I538" s="86"/>
      <c r="J538" s="26"/>
      <c r="K538" s="82"/>
    </row>
    <row r="539" spans="1:11" s="1" customFormat="1" x14ac:dyDescent="0.3">
      <c r="A539" s="96"/>
      <c r="B539" s="18" t="s">
        <v>9</v>
      </c>
      <c r="C539" s="30">
        <v>19142.5</v>
      </c>
      <c r="D539" s="30">
        <v>4658.34213</v>
      </c>
      <c r="E539" s="30">
        <v>4658.34213</v>
      </c>
      <c r="F539" s="88"/>
      <c r="G539" s="88"/>
      <c r="H539" s="90"/>
      <c r="I539" s="86"/>
      <c r="J539" s="26"/>
      <c r="K539" s="82"/>
    </row>
    <row r="540" spans="1:11" s="1" customFormat="1" x14ac:dyDescent="0.3">
      <c r="A540" s="96"/>
      <c r="B540" s="18" t="s">
        <v>10</v>
      </c>
      <c r="C540" s="30">
        <v>1007.5</v>
      </c>
      <c r="D540" s="32">
        <v>245.17590000000001</v>
      </c>
      <c r="E540" s="32">
        <v>245.17590000000001</v>
      </c>
      <c r="F540" s="88"/>
      <c r="G540" s="88"/>
      <c r="H540" s="90"/>
      <c r="I540" s="86"/>
      <c r="J540" s="26"/>
      <c r="K540" s="82"/>
    </row>
    <row r="541" spans="1:11" s="1" customFormat="1" x14ac:dyDescent="0.3">
      <c r="A541" s="96"/>
      <c r="B541" s="18" t="s">
        <v>11</v>
      </c>
      <c r="C541" s="30">
        <v>0</v>
      </c>
      <c r="D541" s="30">
        <v>0</v>
      </c>
      <c r="E541" s="30">
        <v>0</v>
      </c>
      <c r="F541" s="88"/>
      <c r="G541" s="88"/>
      <c r="H541" s="90"/>
      <c r="I541" s="86"/>
      <c r="J541" s="26"/>
      <c r="K541" s="82"/>
    </row>
    <row r="542" spans="1:11" s="1" customFormat="1" x14ac:dyDescent="0.3">
      <c r="A542" s="96"/>
      <c r="B542" s="18" t="s">
        <v>12</v>
      </c>
      <c r="C542" s="30">
        <v>0</v>
      </c>
      <c r="D542" s="30">
        <v>0</v>
      </c>
      <c r="E542" s="30">
        <v>0</v>
      </c>
      <c r="F542" s="88"/>
      <c r="G542" s="88"/>
      <c r="H542" s="90"/>
      <c r="I542" s="86"/>
      <c r="J542" s="26"/>
      <c r="K542" s="82"/>
    </row>
    <row r="543" spans="1:11" s="1" customFormat="1" x14ac:dyDescent="0.3">
      <c r="A543" s="96"/>
      <c r="B543" s="18" t="s">
        <v>81</v>
      </c>
      <c r="C543" s="30">
        <v>0</v>
      </c>
      <c r="D543" s="30">
        <v>0</v>
      </c>
      <c r="E543" s="30">
        <v>0</v>
      </c>
      <c r="F543" s="88"/>
      <c r="G543" s="88"/>
      <c r="H543" s="90"/>
      <c r="I543" s="86"/>
      <c r="J543" s="26"/>
      <c r="K543" s="82"/>
    </row>
    <row r="544" spans="1:11" s="1" customFormat="1" ht="27.6" x14ac:dyDescent="0.3">
      <c r="A544" s="96"/>
      <c r="B544" s="18" t="s">
        <v>164</v>
      </c>
      <c r="C544" s="30">
        <v>6716.7</v>
      </c>
      <c r="D544" s="30">
        <v>1634.5060100000001</v>
      </c>
      <c r="E544" s="30">
        <v>1634.5060100000001</v>
      </c>
      <c r="F544" s="88"/>
      <c r="G544" s="88"/>
      <c r="H544" s="90"/>
      <c r="I544" s="87"/>
      <c r="J544" s="26"/>
      <c r="K544" s="82"/>
    </row>
    <row r="545" spans="1:11" s="1" customFormat="1" ht="114.6" customHeight="1" x14ac:dyDescent="0.3">
      <c r="A545" s="96"/>
      <c r="B545" s="17" t="s">
        <v>236</v>
      </c>
      <c r="C545" s="30"/>
      <c r="D545" s="30"/>
      <c r="E545" s="30"/>
      <c r="F545" s="73" t="s">
        <v>61</v>
      </c>
      <c r="G545" s="71" t="s">
        <v>176</v>
      </c>
      <c r="H545" s="73" t="s">
        <v>61</v>
      </c>
      <c r="I545" s="72" t="s">
        <v>230</v>
      </c>
      <c r="J545" s="26"/>
      <c r="K545" s="82"/>
    </row>
    <row r="546" spans="1:11" s="1" customFormat="1" ht="87" customHeight="1" x14ac:dyDescent="0.3">
      <c r="A546" s="96"/>
      <c r="B546" s="17" t="s">
        <v>175</v>
      </c>
      <c r="C546" s="31"/>
      <c r="D546" s="31"/>
      <c r="E546" s="31"/>
      <c r="F546" s="73" t="s">
        <v>61</v>
      </c>
      <c r="G546" s="71" t="s">
        <v>177</v>
      </c>
      <c r="H546" s="73" t="s">
        <v>61</v>
      </c>
      <c r="I546" s="72" t="s">
        <v>294</v>
      </c>
      <c r="J546" s="26"/>
      <c r="K546" s="82"/>
    </row>
    <row r="547" spans="1:11" s="1" customFormat="1" x14ac:dyDescent="0.3">
      <c r="A547" s="96"/>
      <c r="B547" s="17" t="s">
        <v>170</v>
      </c>
      <c r="C547" s="31"/>
      <c r="D547" s="31"/>
      <c r="E547" s="31"/>
      <c r="F547" s="73"/>
      <c r="G547" s="71"/>
      <c r="H547" s="73"/>
      <c r="I547" s="72"/>
      <c r="J547" s="26"/>
      <c r="K547" s="82"/>
    </row>
    <row r="548" spans="1:11" s="1" customFormat="1" x14ac:dyDescent="0.3">
      <c r="A548" s="97"/>
      <c r="B548" s="17" t="s">
        <v>171</v>
      </c>
      <c r="C548" s="31"/>
      <c r="D548" s="31"/>
      <c r="E548" s="31"/>
      <c r="F548" s="73"/>
      <c r="G548" s="71"/>
      <c r="H548" s="73"/>
      <c r="I548" s="72"/>
      <c r="J548" s="26"/>
      <c r="K548" s="82"/>
    </row>
    <row r="549" spans="1:11" ht="22.95" customHeight="1" x14ac:dyDescent="0.3">
      <c r="A549" s="83" t="s">
        <v>258</v>
      </c>
      <c r="B549" s="83"/>
      <c r="C549" s="83"/>
      <c r="D549" s="83"/>
      <c r="E549" s="83"/>
      <c r="F549" s="83"/>
      <c r="G549" s="83"/>
      <c r="H549" s="83"/>
      <c r="I549" s="83"/>
    </row>
    <row r="550" spans="1:11" x14ac:dyDescent="0.3">
      <c r="A550" s="84"/>
      <c r="B550" s="18" t="s">
        <v>83</v>
      </c>
      <c r="C550" s="30">
        <f>SUM(C551:C556)</f>
        <v>20</v>
      </c>
      <c r="D550" s="30">
        <f t="shared" ref="D550:E550" si="77">SUM(D551:D556)</f>
        <v>20</v>
      </c>
      <c r="E550" s="30">
        <f t="shared" si="77"/>
        <v>20</v>
      </c>
      <c r="F550" s="68"/>
      <c r="G550" s="77"/>
      <c r="H550" s="46"/>
      <c r="I550" s="85" t="s">
        <v>263</v>
      </c>
    </row>
    <row r="551" spans="1:11" x14ac:dyDescent="0.3">
      <c r="A551" s="84"/>
      <c r="B551" s="18" t="s">
        <v>9</v>
      </c>
      <c r="C551" s="30">
        <f>C559+C567+C575</f>
        <v>0</v>
      </c>
      <c r="D551" s="30">
        <f t="shared" ref="D551:E551" si="78">D559+D567+D575</f>
        <v>0</v>
      </c>
      <c r="E551" s="30">
        <f t="shared" si="78"/>
        <v>0</v>
      </c>
      <c r="F551" s="69"/>
      <c r="G551" s="78"/>
      <c r="H551" s="47"/>
      <c r="I551" s="86"/>
    </row>
    <row r="552" spans="1:11" x14ac:dyDescent="0.3">
      <c r="A552" s="84"/>
      <c r="B552" s="18" t="s">
        <v>10</v>
      </c>
      <c r="C552" s="30">
        <f>C560+C568+C576</f>
        <v>20</v>
      </c>
      <c r="D552" s="30">
        <f t="shared" ref="D552:E552" si="79">D560+D568+D576</f>
        <v>20</v>
      </c>
      <c r="E552" s="30">
        <f t="shared" si="79"/>
        <v>20</v>
      </c>
      <c r="F552" s="69"/>
      <c r="G552" s="78"/>
      <c r="H552" s="47"/>
      <c r="I552" s="86"/>
    </row>
    <row r="553" spans="1:11" x14ac:dyDescent="0.3">
      <c r="A553" s="84"/>
      <c r="B553" s="18" t="s">
        <v>11</v>
      </c>
      <c r="C553" s="30">
        <f t="shared" ref="C553:E556" si="80">C561+C577</f>
        <v>0</v>
      </c>
      <c r="D553" s="30">
        <f t="shared" si="80"/>
        <v>0</v>
      </c>
      <c r="E553" s="30">
        <f t="shared" si="80"/>
        <v>0</v>
      </c>
      <c r="F553" s="69"/>
      <c r="G553" s="78"/>
      <c r="H553" s="47"/>
      <c r="I553" s="86"/>
    </row>
    <row r="554" spans="1:11" x14ac:dyDescent="0.3">
      <c r="A554" s="84"/>
      <c r="B554" s="18" t="s">
        <v>12</v>
      </c>
      <c r="C554" s="30">
        <f t="shared" si="80"/>
        <v>0</v>
      </c>
      <c r="D554" s="30">
        <f t="shared" si="80"/>
        <v>0</v>
      </c>
      <c r="E554" s="30">
        <f t="shared" si="80"/>
        <v>0</v>
      </c>
      <c r="F554" s="69"/>
      <c r="G554" s="78"/>
      <c r="H554" s="47"/>
      <c r="I554" s="86"/>
    </row>
    <row r="555" spans="1:11" x14ac:dyDescent="0.3">
      <c r="A555" s="84"/>
      <c r="B555" s="18" t="s">
        <v>81</v>
      </c>
      <c r="C555" s="30">
        <f t="shared" si="80"/>
        <v>0</v>
      </c>
      <c r="D555" s="30">
        <f t="shared" si="80"/>
        <v>0</v>
      </c>
      <c r="E555" s="30">
        <f t="shared" si="80"/>
        <v>0</v>
      </c>
      <c r="F555" s="69"/>
      <c r="G555" s="78"/>
      <c r="H555" s="47"/>
      <c r="I555" s="86"/>
    </row>
    <row r="556" spans="1:11" ht="27.6" x14ac:dyDescent="0.3">
      <c r="A556" s="84"/>
      <c r="B556" s="18" t="s">
        <v>164</v>
      </c>
      <c r="C556" s="30">
        <f t="shared" si="80"/>
        <v>0</v>
      </c>
      <c r="D556" s="30">
        <f t="shared" si="80"/>
        <v>0</v>
      </c>
      <c r="E556" s="30">
        <f t="shared" si="80"/>
        <v>0</v>
      </c>
      <c r="F556" s="70"/>
      <c r="G556" s="79"/>
      <c r="H556" s="48"/>
      <c r="I556" s="87"/>
    </row>
    <row r="557" spans="1:11" ht="39.6" x14ac:dyDescent="0.3">
      <c r="A557" s="88" t="s">
        <v>252</v>
      </c>
      <c r="B557" s="4" t="s">
        <v>254</v>
      </c>
      <c r="C557" s="30"/>
      <c r="D557" s="31"/>
      <c r="E557" s="31"/>
      <c r="F557" s="89" t="s">
        <v>264</v>
      </c>
      <c r="G557" s="88" t="s">
        <v>179</v>
      </c>
      <c r="H557" s="90"/>
      <c r="I557" s="91" t="s">
        <v>295</v>
      </c>
    </row>
    <row r="558" spans="1:11" x14ac:dyDescent="0.3">
      <c r="A558" s="88"/>
      <c r="B558" s="18" t="s">
        <v>130</v>
      </c>
      <c r="C558" s="30">
        <f>C559+C560</f>
        <v>0</v>
      </c>
      <c r="D558" s="30">
        <f>D559+D560</f>
        <v>0</v>
      </c>
      <c r="E558" s="30">
        <f>E559+E560</f>
        <v>0</v>
      </c>
      <c r="F558" s="89"/>
      <c r="G558" s="88"/>
      <c r="H558" s="90"/>
      <c r="I558" s="91"/>
    </row>
    <row r="559" spans="1:11" x14ac:dyDescent="0.3">
      <c r="A559" s="88"/>
      <c r="B559" s="18" t="s">
        <v>9</v>
      </c>
      <c r="C559" s="30">
        <f>C567</f>
        <v>0</v>
      </c>
      <c r="D559" s="30">
        <f t="shared" ref="D559:E559" si="81">D567</f>
        <v>0</v>
      </c>
      <c r="E559" s="30">
        <f t="shared" si="81"/>
        <v>0</v>
      </c>
      <c r="F559" s="89"/>
      <c r="G559" s="88"/>
      <c r="H559" s="90"/>
      <c r="I559" s="91"/>
    </row>
    <row r="560" spans="1:11" x14ac:dyDescent="0.3">
      <c r="A560" s="88"/>
      <c r="B560" s="18" t="s">
        <v>10</v>
      </c>
      <c r="C560" s="30">
        <v>0</v>
      </c>
      <c r="D560" s="30">
        <v>0</v>
      </c>
      <c r="E560" s="30">
        <v>0</v>
      </c>
      <c r="F560" s="89"/>
      <c r="G560" s="88"/>
      <c r="H560" s="90"/>
      <c r="I560" s="91"/>
    </row>
    <row r="561" spans="1:9" x14ac:dyDescent="0.3">
      <c r="A561" s="88"/>
      <c r="B561" s="18" t="s">
        <v>11</v>
      </c>
      <c r="C561" s="30">
        <f t="shared" ref="C561:E561" si="82">C569</f>
        <v>0</v>
      </c>
      <c r="D561" s="30">
        <f t="shared" si="82"/>
        <v>0</v>
      </c>
      <c r="E561" s="30">
        <f t="shared" si="82"/>
        <v>0</v>
      </c>
      <c r="F561" s="89"/>
      <c r="G561" s="88"/>
      <c r="H561" s="90"/>
      <c r="I561" s="91"/>
    </row>
    <row r="562" spans="1:9" x14ac:dyDescent="0.3">
      <c r="A562" s="88"/>
      <c r="B562" s="18" t="s">
        <v>12</v>
      </c>
      <c r="C562" s="30">
        <f t="shared" ref="C562:E562" si="83">C570</f>
        <v>0</v>
      </c>
      <c r="D562" s="30">
        <f t="shared" si="83"/>
        <v>0</v>
      </c>
      <c r="E562" s="30">
        <f t="shared" si="83"/>
        <v>0</v>
      </c>
      <c r="F562" s="89"/>
      <c r="G562" s="88"/>
      <c r="H562" s="90"/>
      <c r="I562" s="91"/>
    </row>
    <row r="563" spans="1:9" x14ac:dyDescent="0.3">
      <c r="A563" s="88"/>
      <c r="B563" s="18" t="s">
        <v>81</v>
      </c>
      <c r="C563" s="30">
        <f t="shared" ref="C563:E563" si="84">C571</f>
        <v>0</v>
      </c>
      <c r="D563" s="30">
        <f t="shared" si="84"/>
        <v>0</v>
      </c>
      <c r="E563" s="30">
        <f t="shared" si="84"/>
        <v>0</v>
      </c>
      <c r="F563" s="89"/>
      <c r="G563" s="88"/>
      <c r="H563" s="90"/>
      <c r="I563" s="91"/>
    </row>
    <row r="564" spans="1:9" x14ac:dyDescent="0.3">
      <c r="A564" s="88"/>
      <c r="B564" s="18" t="s">
        <v>82</v>
      </c>
      <c r="C564" s="30">
        <f t="shared" ref="C564:E564" si="85">C572</f>
        <v>0</v>
      </c>
      <c r="D564" s="30">
        <f t="shared" si="85"/>
        <v>0</v>
      </c>
      <c r="E564" s="30">
        <f t="shared" si="85"/>
        <v>0</v>
      </c>
      <c r="F564" s="89"/>
      <c r="G564" s="88"/>
      <c r="H564" s="90"/>
      <c r="I564" s="91"/>
    </row>
    <row r="565" spans="1:9" ht="52.8" x14ac:dyDescent="0.3">
      <c r="A565" s="92" t="s">
        <v>253</v>
      </c>
      <c r="B565" s="4" t="s">
        <v>256</v>
      </c>
      <c r="C565" s="31"/>
      <c r="D565" s="31"/>
      <c r="E565" s="31"/>
      <c r="F565" s="89" t="s">
        <v>264</v>
      </c>
      <c r="G565" s="88" t="s">
        <v>179</v>
      </c>
      <c r="H565" s="90"/>
      <c r="I565" s="91" t="s">
        <v>321</v>
      </c>
    </row>
    <row r="566" spans="1:9" x14ac:dyDescent="0.3">
      <c r="A566" s="93"/>
      <c r="B566" s="18" t="s">
        <v>130</v>
      </c>
      <c r="C566" s="32">
        <f>SUM(C567:C568)</f>
        <v>20</v>
      </c>
      <c r="D566" s="32">
        <f>SUM(D567:D568)</f>
        <v>20</v>
      </c>
      <c r="E566" s="32">
        <f>SUM(E567:E568)</f>
        <v>20</v>
      </c>
      <c r="F566" s="89"/>
      <c r="G566" s="88"/>
      <c r="H566" s="90"/>
      <c r="I566" s="91"/>
    </row>
    <row r="567" spans="1:9" x14ac:dyDescent="0.3">
      <c r="A567" s="93"/>
      <c r="B567" s="18" t="s">
        <v>9</v>
      </c>
      <c r="C567" s="30">
        <v>0</v>
      </c>
      <c r="D567" s="30">
        <v>0</v>
      </c>
      <c r="E567" s="30">
        <v>0</v>
      </c>
      <c r="F567" s="89"/>
      <c r="G567" s="88"/>
      <c r="H567" s="90"/>
      <c r="I567" s="91"/>
    </row>
    <row r="568" spans="1:9" x14ac:dyDescent="0.3">
      <c r="A568" s="93"/>
      <c r="B568" s="18" t="s">
        <v>10</v>
      </c>
      <c r="C568" s="32">
        <v>20</v>
      </c>
      <c r="D568" s="32">
        <v>20</v>
      </c>
      <c r="E568" s="32">
        <v>20</v>
      </c>
      <c r="F568" s="89"/>
      <c r="G568" s="88"/>
      <c r="H568" s="90"/>
      <c r="I568" s="91"/>
    </row>
    <row r="569" spans="1:9" x14ac:dyDescent="0.3">
      <c r="A569" s="93"/>
      <c r="B569" s="18" t="s">
        <v>11</v>
      </c>
      <c r="C569" s="32">
        <v>0</v>
      </c>
      <c r="D569" s="32">
        <v>0</v>
      </c>
      <c r="E569" s="32">
        <v>0</v>
      </c>
      <c r="F569" s="89"/>
      <c r="G569" s="88"/>
      <c r="H569" s="90"/>
      <c r="I569" s="91"/>
    </row>
    <row r="570" spans="1:9" x14ac:dyDescent="0.3">
      <c r="A570" s="93"/>
      <c r="B570" s="18" t="s">
        <v>12</v>
      </c>
      <c r="C570" s="32">
        <v>0</v>
      </c>
      <c r="D570" s="32">
        <v>0</v>
      </c>
      <c r="E570" s="32">
        <v>0</v>
      </c>
      <c r="F570" s="89"/>
      <c r="G570" s="88"/>
      <c r="H570" s="90"/>
      <c r="I570" s="91"/>
    </row>
    <row r="571" spans="1:9" x14ac:dyDescent="0.3">
      <c r="A571" s="93"/>
      <c r="B571" s="18" t="s">
        <v>81</v>
      </c>
      <c r="C571" s="32">
        <v>0</v>
      </c>
      <c r="D571" s="32">
        <v>0</v>
      </c>
      <c r="E571" s="32">
        <v>0</v>
      </c>
      <c r="F571" s="89"/>
      <c r="G571" s="88"/>
      <c r="H571" s="90"/>
      <c r="I571" s="91"/>
    </row>
    <row r="572" spans="1:9" x14ac:dyDescent="0.3">
      <c r="A572" s="94"/>
      <c r="B572" s="18" t="s">
        <v>82</v>
      </c>
      <c r="C572" s="32">
        <v>0</v>
      </c>
      <c r="D572" s="32">
        <v>0</v>
      </c>
      <c r="E572" s="32">
        <v>0</v>
      </c>
      <c r="F572" s="89"/>
      <c r="G572" s="88"/>
      <c r="H572" s="90"/>
      <c r="I572" s="91"/>
    </row>
    <row r="573" spans="1:9" ht="39.6" x14ac:dyDescent="0.3">
      <c r="A573" s="92" t="s">
        <v>255</v>
      </c>
      <c r="B573" s="4" t="s">
        <v>257</v>
      </c>
      <c r="C573" s="31"/>
      <c r="D573" s="31"/>
      <c r="E573" s="31"/>
      <c r="F573" s="89" t="s">
        <v>264</v>
      </c>
      <c r="G573" s="88" t="s">
        <v>179</v>
      </c>
      <c r="H573" s="90"/>
      <c r="I573" s="91" t="s">
        <v>322</v>
      </c>
    </row>
    <row r="574" spans="1:9" x14ac:dyDescent="0.3">
      <c r="A574" s="93"/>
      <c r="B574" s="18" t="s">
        <v>130</v>
      </c>
      <c r="C574" s="32">
        <f>SUM(C575:C576)</f>
        <v>0</v>
      </c>
      <c r="D574" s="32">
        <f>SUM(D575:D576)</f>
        <v>0</v>
      </c>
      <c r="E574" s="32">
        <f>SUM(E575:E576)</f>
        <v>0</v>
      </c>
      <c r="F574" s="89"/>
      <c r="G574" s="88"/>
      <c r="H574" s="90"/>
      <c r="I574" s="91"/>
    </row>
    <row r="575" spans="1:9" x14ac:dyDescent="0.3">
      <c r="A575" s="93"/>
      <c r="B575" s="18" t="s">
        <v>9</v>
      </c>
      <c r="C575" s="30">
        <v>0</v>
      </c>
      <c r="D575" s="30">
        <v>0</v>
      </c>
      <c r="E575" s="30">
        <v>0</v>
      </c>
      <c r="F575" s="89"/>
      <c r="G575" s="88"/>
      <c r="H575" s="90"/>
      <c r="I575" s="91"/>
    </row>
    <row r="576" spans="1:9" x14ac:dyDescent="0.3">
      <c r="A576" s="93"/>
      <c r="B576" s="18" t="s">
        <v>10</v>
      </c>
      <c r="C576" s="32">
        <v>0</v>
      </c>
      <c r="D576" s="32">
        <v>0</v>
      </c>
      <c r="E576" s="32">
        <v>0</v>
      </c>
      <c r="F576" s="89"/>
      <c r="G576" s="88"/>
      <c r="H576" s="90"/>
      <c r="I576" s="91"/>
    </row>
    <row r="577" spans="1:9" x14ac:dyDescent="0.3">
      <c r="A577" s="93"/>
      <c r="B577" s="18" t="s">
        <v>11</v>
      </c>
      <c r="C577" s="32">
        <v>0</v>
      </c>
      <c r="D577" s="32">
        <v>0</v>
      </c>
      <c r="E577" s="32">
        <v>0</v>
      </c>
      <c r="F577" s="89"/>
      <c r="G577" s="88"/>
      <c r="H577" s="90"/>
      <c r="I577" s="91"/>
    </row>
    <row r="578" spans="1:9" x14ac:dyDescent="0.3">
      <c r="A578" s="93"/>
      <c r="B578" s="18" t="s">
        <v>12</v>
      </c>
      <c r="C578" s="32">
        <v>0</v>
      </c>
      <c r="D578" s="32">
        <v>0</v>
      </c>
      <c r="E578" s="32">
        <v>0</v>
      </c>
      <c r="F578" s="89"/>
      <c r="G578" s="88"/>
      <c r="H578" s="90"/>
      <c r="I578" s="91"/>
    </row>
    <row r="579" spans="1:9" x14ac:dyDescent="0.3">
      <c r="A579" s="93"/>
      <c r="B579" s="18" t="s">
        <v>81</v>
      </c>
      <c r="C579" s="32">
        <v>0</v>
      </c>
      <c r="D579" s="32">
        <v>0</v>
      </c>
      <c r="E579" s="32">
        <v>0</v>
      </c>
      <c r="F579" s="89"/>
      <c r="G579" s="88"/>
      <c r="H579" s="90"/>
      <c r="I579" s="91"/>
    </row>
    <row r="580" spans="1:9" x14ac:dyDescent="0.3">
      <c r="A580" s="94"/>
      <c r="B580" s="18" t="s">
        <v>82</v>
      </c>
      <c r="C580" s="32">
        <v>0</v>
      </c>
      <c r="D580" s="32">
        <v>0</v>
      </c>
      <c r="E580" s="32">
        <v>0</v>
      </c>
      <c r="F580" s="89"/>
      <c r="G580" s="88"/>
      <c r="H580" s="90"/>
      <c r="I580" s="91"/>
    </row>
    <row r="581" spans="1:9" ht="22.2" customHeight="1" x14ac:dyDescent="0.3">
      <c r="A581" s="83" t="s">
        <v>271</v>
      </c>
      <c r="B581" s="83"/>
      <c r="C581" s="83"/>
      <c r="D581" s="83"/>
      <c r="E581" s="83"/>
      <c r="F581" s="83"/>
      <c r="G581" s="83"/>
      <c r="H581" s="83"/>
      <c r="I581" s="83"/>
    </row>
    <row r="582" spans="1:9" x14ac:dyDescent="0.3">
      <c r="A582" s="84"/>
      <c r="B582" s="18" t="s">
        <v>83</v>
      </c>
      <c r="C582" s="30">
        <f>SUM(C583:C588)</f>
        <v>20</v>
      </c>
      <c r="D582" s="30">
        <f t="shared" ref="D582:E582" si="86">SUM(D583:D588)</f>
        <v>19.999949999999998</v>
      </c>
      <c r="E582" s="30">
        <f t="shared" si="86"/>
        <v>19.999949999999998</v>
      </c>
      <c r="F582" s="68"/>
      <c r="G582" s="77"/>
      <c r="H582" s="46"/>
      <c r="I582" s="85" t="s">
        <v>265</v>
      </c>
    </row>
    <row r="583" spans="1:9" x14ac:dyDescent="0.3">
      <c r="A583" s="84"/>
      <c r="B583" s="18" t="s">
        <v>9</v>
      </c>
      <c r="C583" s="30">
        <f t="shared" ref="C583:E587" si="87">C591+C599</f>
        <v>0</v>
      </c>
      <c r="D583" s="30">
        <f t="shared" si="87"/>
        <v>0</v>
      </c>
      <c r="E583" s="30">
        <f t="shared" si="87"/>
        <v>0</v>
      </c>
      <c r="F583" s="69"/>
      <c r="G583" s="78"/>
      <c r="H583" s="47"/>
      <c r="I583" s="86"/>
    </row>
    <row r="584" spans="1:9" x14ac:dyDescent="0.3">
      <c r="A584" s="84"/>
      <c r="B584" s="18" t="s">
        <v>10</v>
      </c>
      <c r="C584" s="30">
        <f t="shared" si="87"/>
        <v>20</v>
      </c>
      <c r="D584" s="30">
        <f t="shared" si="87"/>
        <v>19.999949999999998</v>
      </c>
      <c r="E584" s="30">
        <f t="shared" si="87"/>
        <v>19.999949999999998</v>
      </c>
      <c r="F584" s="69"/>
      <c r="G584" s="78"/>
      <c r="H584" s="47"/>
      <c r="I584" s="86"/>
    </row>
    <row r="585" spans="1:9" x14ac:dyDescent="0.3">
      <c r="A585" s="84"/>
      <c r="B585" s="18" t="s">
        <v>11</v>
      </c>
      <c r="C585" s="30">
        <f t="shared" si="87"/>
        <v>0</v>
      </c>
      <c r="D585" s="30">
        <f t="shared" si="87"/>
        <v>0</v>
      </c>
      <c r="E585" s="30">
        <f t="shared" si="87"/>
        <v>0</v>
      </c>
      <c r="F585" s="69"/>
      <c r="G585" s="78"/>
      <c r="H585" s="47"/>
      <c r="I585" s="86"/>
    </row>
    <row r="586" spans="1:9" x14ac:dyDescent="0.3">
      <c r="A586" s="84"/>
      <c r="B586" s="18" t="s">
        <v>12</v>
      </c>
      <c r="C586" s="30">
        <f t="shared" si="87"/>
        <v>0</v>
      </c>
      <c r="D586" s="30">
        <f t="shared" si="87"/>
        <v>0</v>
      </c>
      <c r="E586" s="30">
        <f t="shared" si="87"/>
        <v>0</v>
      </c>
      <c r="F586" s="69"/>
      <c r="G586" s="78"/>
      <c r="H586" s="47"/>
      <c r="I586" s="86"/>
    </row>
    <row r="587" spans="1:9" x14ac:dyDescent="0.3">
      <c r="A587" s="84"/>
      <c r="B587" s="18" t="s">
        <v>81</v>
      </c>
      <c r="C587" s="30">
        <f t="shared" si="87"/>
        <v>0</v>
      </c>
      <c r="D587" s="30">
        <f t="shared" si="87"/>
        <v>0</v>
      </c>
      <c r="E587" s="30">
        <f t="shared" si="87"/>
        <v>0</v>
      </c>
      <c r="F587" s="69"/>
      <c r="G587" s="78"/>
      <c r="H587" s="47"/>
      <c r="I587" s="86"/>
    </row>
    <row r="588" spans="1:9" ht="27.6" x14ac:dyDescent="0.3">
      <c r="A588" s="84"/>
      <c r="B588" s="18" t="s">
        <v>164</v>
      </c>
      <c r="C588" s="30">
        <f>C596+C604</f>
        <v>0</v>
      </c>
      <c r="D588" s="30">
        <f t="shared" ref="D588:E588" si="88">D596+D604</f>
        <v>0</v>
      </c>
      <c r="E588" s="30">
        <f t="shared" si="88"/>
        <v>0</v>
      </c>
      <c r="F588" s="70"/>
      <c r="G588" s="79"/>
      <c r="H588" s="48"/>
      <c r="I588" s="87"/>
    </row>
    <row r="589" spans="1:9" ht="96.6" customHeight="1" x14ac:dyDescent="0.3">
      <c r="A589" s="88" t="s">
        <v>267</v>
      </c>
      <c r="B589" s="4" t="s">
        <v>266</v>
      </c>
      <c r="C589" s="30"/>
      <c r="D589" s="31"/>
      <c r="E589" s="31"/>
      <c r="F589" s="89" t="s">
        <v>272</v>
      </c>
      <c r="G589" s="88" t="s">
        <v>179</v>
      </c>
      <c r="H589" s="90"/>
      <c r="I589" s="91" t="s">
        <v>312</v>
      </c>
    </row>
    <row r="590" spans="1:9" x14ac:dyDescent="0.3">
      <c r="A590" s="88"/>
      <c r="B590" s="18" t="s">
        <v>130</v>
      </c>
      <c r="C590" s="30">
        <f>C591+C592</f>
        <v>20</v>
      </c>
      <c r="D590" s="30">
        <f>D591+D592</f>
        <v>19.999949999999998</v>
      </c>
      <c r="E590" s="30">
        <f>E591+E592</f>
        <v>19.999949999999998</v>
      </c>
      <c r="F590" s="89"/>
      <c r="G590" s="88"/>
      <c r="H590" s="90"/>
      <c r="I590" s="91"/>
    </row>
    <row r="591" spans="1:9" x14ac:dyDescent="0.3">
      <c r="A591" s="88"/>
      <c r="B591" s="18" t="s">
        <v>9</v>
      </c>
      <c r="C591" s="30">
        <f>C599</f>
        <v>0</v>
      </c>
      <c r="D591" s="30">
        <f t="shared" ref="D591:E591" si="89">D599</f>
        <v>0</v>
      </c>
      <c r="E591" s="30">
        <f t="shared" si="89"/>
        <v>0</v>
      </c>
      <c r="F591" s="89"/>
      <c r="G591" s="88"/>
      <c r="H591" s="90"/>
      <c r="I591" s="91"/>
    </row>
    <row r="592" spans="1:9" x14ac:dyDescent="0.3">
      <c r="A592" s="88"/>
      <c r="B592" s="18" t="s">
        <v>10</v>
      </c>
      <c r="C592" s="30">
        <v>20</v>
      </c>
      <c r="D592" s="30">
        <v>19.999949999999998</v>
      </c>
      <c r="E592" s="30">
        <v>19.999949999999998</v>
      </c>
      <c r="F592" s="89"/>
      <c r="G592" s="88"/>
      <c r="H592" s="90"/>
      <c r="I592" s="91"/>
    </row>
    <row r="593" spans="1:9" x14ac:dyDescent="0.3">
      <c r="A593" s="88"/>
      <c r="B593" s="18" t="s">
        <v>11</v>
      </c>
      <c r="C593" s="30">
        <f t="shared" ref="C593:E593" si="90">C601</f>
        <v>0</v>
      </c>
      <c r="D593" s="30">
        <f t="shared" si="90"/>
        <v>0</v>
      </c>
      <c r="E593" s="30">
        <f t="shared" si="90"/>
        <v>0</v>
      </c>
      <c r="F593" s="89"/>
      <c r="G593" s="88"/>
      <c r="H593" s="90"/>
      <c r="I593" s="91"/>
    </row>
    <row r="594" spans="1:9" x14ac:dyDescent="0.3">
      <c r="A594" s="88"/>
      <c r="B594" s="18" t="s">
        <v>12</v>
      </c>
      <c r="C594" s="30">
        <f t="shared" ref="C594:E594" si="91">C602</f>
        <v>0</v>
      </c>
      <c r="D594" s="30">
        <f t="shared" si="91"/>
        <v>0</v>
      </c>
      <c r="E594" s="30">
        <f t="shared" si="91"/>
        <v>0</v>
      </c>
      <c r="F594" s="89"/>
      <c r="G594" s="88"/>
      <c r="H594" s="90"/>
      <c r="I594" s="91"/>
    </row>
    <row r="595" spans="1:9" x14ac:dyDescent="0.3">
      <c r="A595" s="88"/>
      <c r="B595" s="18" t="s">
        <v>81</v>
      </c>
      <c r="C595" s="30">
        <f t="shared" ref="C595:E595" si="92">C603</f>
        <v>0</v>
      </c>
      <c r="D595" s="30">
        <f t="shared" si="92"/>
        <v>0</v>
      </c>
      <c r="E595" s="30">
        <f t="shared" si="92"/>
        <v>0</v>
      </c>
      <c r="F595" s="89"/>
      <c r="G595" s="88"/>
      <c r="H595" s="90"/>
      <c r="I595" s="91"/>
    </row>
    <row r="596" spans="1:9" x14ac:dyDescent="0.3">
      <c r="A596" s="88"/>
      <c r="B596" s="18" t="s">
        <v>82</v>
      </c>
      <c r="C596" s="30">
        <f t="shared" ref="C596:E596" si="93">C604</f>
        <v>0</v>
      </c>
      <c r="D596" s="30">
        <f t="shared" si="93"/>
        <v>0</v>
      </c>
      <c r="E596" s="30">
        <f t="shared" si="93"/>
        <v>0</v>
      </c>
      <c r="F596" s="89"/>
      <c r="G596" s="88"/>
      <c r="H596" s="90"/>
      <c r="I596" s="91"/>
    </row>
    <row r="597" spans="1:9" ht="120" customHeight="1" x14ac:dyDescent="0.3">
      <c r="A597" s="92" t="s">
        <v>268</v>
      </c>
      <c r="B597" s="4" t="s">
        <v>269</v>
      </c>
      <c r="C597" s="31"/>
      <c r="D597" s="31"/>
      <c r="E597" s="31"/>
      <c r="F597" s="89" t="s">
        <v>272</v>
      </c>
      <c r="G597" s="88" t="s">
        <v>179</v>
      </c>
      <c r="H597" s="90"/>
      <c r="I597" s="91" t="s">
        <v>310</v>
      </c>
    </row>
    <row r="598" spans="1:9" x14ac:dyDescent="0.3">
      <c r="A598" s="93"/>
      <c r="B598" s="18" t="s">
        <v>130</v>
      </c>
      <c r="C598" s="32">
        <f>SUM(C599:C600)</f>
        <v>0</v>
      </c>
      <c r="D598" s="32">
        <f>SUM(D599:D600)</f>
        <v>0</v>
      </c>
      <c r="E598" s="32">
        <f>SUM(E599:E600)</f>
        <v>0</v>
      </c>
      <c r="F598" s="89"/>
      <c r="G598" s="88"/>
      <c r="H598" s="90"/>
      <c r="I598" s="91"/>
    </row>
    <row r="599" spans="1:9" x14ac:dyDescent="0.3">
      <c r="A599" s="93"/>
      <c r="B599" s="18" t="s">
        <v>9</v>
      </c>
      <c r="C599" s="30">
        <v>0</v>
      </c>
      <c r="D599" s="30">
        <v>0</v>
      </c>
      <c r="E599" s="30">
        <v>0</v>
      </c>
      <c r="F599" s="89"/>
      <c r="G599" s="88"/>
      <c r="H599" s="90"/>
      <c r="I599" s="91"/>
    </row>
    <row r="600" spans="1:9" x14ac:dyDescent="0.3">
      <c r="A600" s="93"/>
      <c r="B600" s="18" t="s">
        <v>10</v>
      </c>
      <c r="C600" s="32">
        <v>0</v>
      </c>
      <c r="D600" s="32">
        <v>0</v>
      </c>
      <c r="E600" s="32">
        <v>0</v>
      </c>
      <c r="F600" s="89"/>
      <c r="G600" s="88"/>
      <c r="H600" s="90"/>
      <c r="I600" s="91"/>
    </row>
    <row r="601" spans="1:9" x14ac:dyDescent="0.3">
      <c r="A601" s="93"/>
      <c r="B601" s="18" t="s">
        <v>11</v>
      </c>
      <c r="C601" s="32">
        <v>0</v>
      </c>
      <c r="D601" s="32">
        <v>0</v>
      </c>
      <c r="E601" s="32">
        <v>0</v>
      </c>
      <c r="F601" s="89"/>
      <c r="G601" s="88"/>
      <c r="H601" s="90"/>
      <c r="I601" s="91"/>
    </row>
    <row r="602" spans="1:9" x14ac:dyDescent="0.3">
      <c r="A602" s="93"/>
      <c r="B602" s="18" t="s">
        <v>12</v>
      </c>
      <c r="C602" s="32">
        <v>0</v>
      </c>
      <c r="D602" s="32">
        <v>0</v>
      </c>
      <c r="E602" s="32">
        <v>0</v>
      </c>
      <c r="F602" s="89"/>
      <c r="G602" s="88"/>
      <c r="H602" s="90"/>
      <c r="I602" s="91"/>
    </row>
    <row r="603" spans="1:9" x14ac:dyDescent="0.3">
      <c r="A603" s="93"/>
      <c r="B603" s="18" t="s">
        <v>81</v>
      </c>
      <c r="C603" s="32">
        <v>0</v>
      </c>
      <c r="D603" s="32">
        <v>0</v>
      </c>
      <c r="E603" s="32">
        <v>0</v>
      </c>
      <c r="F603" s="89"/>
      <c r="G603" s="88"/>
      <c r="H603" s="90"/>
      <c r="I603" s="91"/>
    </row>
    <row r="604" spans="1:9" x14ac:dyDescent="0.3">
      <c r="A604" s="94"/>
      <c r="B604" s="18" t="s">
        <v>82</v>
      </c>
      <c r="C604" s="32">
        <v>0</v>
      </c>
      <c r="D604" s="32">
        <v>0</v>
      </c>
      <c r="E604" s="32">
        <v>0</v>
      </c>
      <c r="F604" s="89"/>
      <c r="G604" s="88"/>
      <c r="H604" s="90"/>
      <c r="I604" s="91"/>
    </row>
  </sheetData>
  <mergeCells count="312">
    <mergeCell ref="A573:A580"/>
    <mergeCell ref="F573:F580"/>
    <mergeCell ref="G573:G580"/>
    <mergeCell ref="H573:H580"/>
    <mergeCell ref="I573:I580"/>
    <mergeCell ref="A550:A556"/>
    <mergeCell ref="I550:I556"/>
    <mergeCell ref="A557:A564"/>
    <mergeCell ref="F557:F564"/>
    <mergeCell ref="G557:G564"/>
    <mergeCell ref="H557:H564"/>
    <mergeCell ref="I557:I564"/>
    <mergeCell ref="A565:A572"/>
    <mergeCell ref="F565:F572"/>
    <mergeCell ref="G565:G572"/>
    <mergeCell ref="H565:H572"/>
    <mergeCell ref="I565:I572"/>
    <mergeCell ref="A222:A229"/>
    <mergeCell ref="F332:F339"/>
    <mergeCell ref="A306:A312"/>
    <mergeCell ref="A313:A320"/>
    <mergeCell ref="G238:G245"/>
    <mergeCell ref="H238:H245"/>
    <mergeCell ref="I238:I245"/>
    <mergeCell ref="F230:F237"/>
    <mergeCell ref="A332:A342"/>
    <mergeCell ref="H254:H261"/>
    <mergeCell ref="G289:G296"/>
    <mergeCell ref="H289:H296"/>
    <mergeCell ref="H321:H328"/>
    <mergeCell ref="F313:F320"/>
    <mergeCell ref="G262:G269"/>
    <mergeCell ref="H262:H269"/>
    <mergeCell ref="H362:H369"/>
    <mergeCell ref="F354:F361"/>
    <mergeCell ref="G354:G361"/>
    <mergeCell ref="A384:A391"/>
    <mergeCell ref="A122:A132"/>
    <mergeCell ref="A133:A143"/>
    <mergeCell ref="A144:A154"/>
    <mergeCell ref="I155:I162"/>
    <mergeCell ref="F144:F151"/>
    <mergeCell ref="G144:G151"/>
    <mergeCell ref="H144:H151"/>
    <mergeCell ref="I144:I151"/>
    <mergeCell ref="F262:F269"/>
    <mergeCell ref="A155:A165"/>
    <mergeCell ref="A166:A176"/>
    <mergeCell ref="A177:A187"/>
    <mergeCell ref="A188:A198"/>
    <mergeCell ref="A199:A209"/>
    <mergeCell ref="A210:A221"/>
    <mergeCell ref="F199:F206"/>
    <mergeCell ref="G199:G206"/>
    <mergeCell ref="G222:G229"/>
    <mergeCell ref="I246:I253"/>
    <mergeCell ref="F238:F245"/>
    <mergeCell ref="I210:I217"/>
    <mergeCell ref="H210:H217"/>
    <mergeCell ref="F222:F229"/>
    <mergeCell ref="I199:I206"/>
    <mergeCell ref="I254:I261"/>
    <mergeCell ref="A343:A353"/>
    <mergeCell ref="H343:H350"/>
    <mergeCell ref="G343:G350"/>
    <mergeCell ref="F343:F350"/>
    <mergeCell ref="A230:A237"/>
    <mergeCell ref="A238:A245"/>
    <mergeCell ref="A246:A253"/>
    <mergeCell ref="A254:A261"/>
    <mergeCell ref="A278:A288"/>
    <mergeCell ref="A321:A331"/>
    <mergeCell ref="A289:A296"/>
    <mergeCell ref="A297:A304"/>
    <mergeCell ref="A305:I305"/>
    <mergeCell ref="F297:F304"/>
    <mergeCell ref="G297:G304"/>
    <mergeCell ref="H297:H304"/>
    <mergeCell ref="A270:A277"/>
    <mergeCell ref="F321:F328"/>
    <mergeCell ref="G321:G328"/>
    <mergeCell ref="F188:F195"/>
    <mergeCell ref="G188:G195"/>
    <mergeCell ref="I188:I195"/>
    <mergeCell ref="A262:A269"/>
    <mergeCell ref="H188:H195"/>
    <mergeCell ref="H199:H206"/>
    <mergeCell ref="I278:I285"/>
    <mergeCell ref="F270:F277"/>
    <mergeCell ref="G270:G277"/>
    <mergeCell ref="H270:H277"/>
    <mergeCell ref="F278:F285"/>
    <mergeCell ref="G278:G285"/>
    <mergeCell ref="H278:H285"/>
    <mergeCell ref="G230:G237"/>
    <mergeCell ref="H230:H237"/>
    <mergeCell ref="I230:I237"/>
    <mergeCell ref="G246:G253"/>
    <mergeCell ref="H246:H253"/>
    <mergeCell ref="I262:I269"/>
    <mergeCell ref="F254:F261"/>
    <mergeCell ref="G254:G261"/>
    <mergeCell ref="F246:F253"/>
    <mergeCell ref="F210:F217"/>
    <mergeCell ref="G210:G217"/>
    <mergeCell ref="A401:A407"/>
    <mergeCell ref="I392:I399"/>
    <mergeCell ref="H392:H399"/>
    <mergeCell ref="G392:G399"/>
    <mergeCell ref="F392:F399"/>
    <mergeCell ref="F384:F391"/>
    <mergeCell ref="G384:G391"/>
    <mergeCell ref="I343:I350"/>
    <mergeCell ref="I373:I380"/>
    <mergeCell ref="F362:F369"/>
    <mergeCell ref="G362:G369"/>
    <mergeCell ref="I362:I369"/>
    <mergeCell ref="I384:I391"/>
    <mergeCell ref="H354:H361"/>
    <mergeCell ref="I354:I361"/>
    <mergeCell ref="A400:I400"/>
    <mergeCell ref="A362:A372"/>
    <mergeCell ref="A373:A383"/>
    <mergeCell ref="A392:A399"/>
    <mergeCell ref="A354:A361"/>
    <mergeCell ref="F373:F380"/>
    <mergeCell ref="G373:G380"/>
    <mergeCell ref="H373:H380"/>
    <mergeCell ref="H384:H391"/>
    <mergeCell ref="I111:I118"/>
    <mergeCell ref="A99:A110"/>
    <mergeCell ref="A111:A121"/>
    <mergeCell ref="H111:H118"/>
    <mergeCell ref="H54:H61"/>
    <mergeCell ref="F76:F83"/>
    <mergeCell ref="F99:F106"/>
    <mergeCell ref="G99:G106"/>
    <mergeCell ref="H99:H106"/>
    <mergeCell ref="I99:I106"/>
    <mergeCell ref="A54:A64"/>
    <mergeCell ref="A65:A75"/>
    <mergeCell ref="A76:A87"/>
    <mergeCell ref="H88:H95"/>
    <mergeCell ref="A88:A98"/>
    <mergeCell ref="G43:G50"/>
    <mergeCell ref="H43:H50"/>
    <mergeCell ref="F122:F129"/>
    <mergeCell ref="G122:G129"/>
    <mergeCell ref="A27:A34"/>
    <mergeCell ref="F111:F118"/>
    <mergeCell ref="G111:G118"/>
    <mergeCell ref="F35:F42"/>
    <mergeCell ref="G35:G42"/>
    <mergeCell ref="A35:A42"/>
    <mergeCell ref="A43:A53"/>
    <mergeCell ref="H122:H129"/>
    <mergeCell ref="I122:I129"/>
    <mergeCell ref="F166:F173"/>
    <mergeCell ref="G166:G173"/>
    <mergeCell ref="H166:H173"/>
    <mergeCell ref="I166:I173"/>
    <mergeCell ref="F177:F184"/>
    <mergeCell ref="G177:G184"/>
    <mergeCell ref="F133:F140"/>
    <mergeCell ref="G133:G140"/>
    <mergeCell ref="H133:H140"/>
    <mergeCell ref="H155:H162"/>
    <mergeCell ref="H177:H184"/>
    <mergeCell ref="I177:I184"/>
    <mergeCell ref="F155:F162"/>
    <mergeCell ref="G155:G162"/>
    <mergeCell ref="G494:G501"/>
    <mergeCell ref="H494:H501"/>
    <mergeCell ref="I494:I501"/>
    <mergeCell ref="F20:F26"/>
    <mergeCell ref="G20:G26"/>
    <mergeCell ref="H20:H26"/>
    <mergeCell ref="H76:H83"/>
    <mergeCell ref="H65:H72"/>
    <mergeCell ref="I65:I72"/>
    <mergeCell ref="F43:F50"/>
    <mergeCell ref="I43:I50"/>
    <mergeCell ref="G54:G61"/>
    <mergeCell ref="F54:F61"/>
    <mergeCell ref="H35:H42"/>
    <mergeCell ref="I35:I42"/>
    <mergeCell ref="I54:I61"/>
    <mergeCell ref="F65:F72"/>
    <mergeCell ref="G65:G72"/>
    <mergeCell ref="G27:G34"/>
    <mergeCell ref="G76:G83"/>
    <mergeCell ref="I76:I83"/>
    <mergeCell ref="H222:H229"/>
    <mergeCell ref="H27:H34"/>
    <mergeCell ref="I133:I140"/>
    <mergeCell ref="H462:H469"/>
    <mergeCell ref="I462:I469"/>
    <mergeCell ref="H470:H477"/>
    <mergeCell ref="A20:A26"/>
    <mergeCell ref="F27:F34"/>
    <mergeCell ref="A510:A517"/>
    <mergeCell ref="A408:A415"/>
    <mergeCell ref="A416:A423"/>
    <mergeCell ref="A454:A461"/>
    <mergeCell ref="H486:H493"/>
    <mergeCell ref="I486:I493"/>
    <mergeCell ref="F454:F461"/>
    <mergeCell ref="A462:A469"/>
    <mergeCell ref="A470:A477"/>
    <mergeCell ref="A478:I478"/>
    <mergeCell ref="A479:A485"/>
    <mergeCell ref="F470:F477"/>
    <mergeCell ref="G470:G477"/>
    <mergeCell ref="G454:G461"/>
    <mergeCell ref="H454:H461"/>
    <mergeCell ref="I454:I461"/>
    <mergeCell ref="F462:F469"/>
    <mergeCell ref="G462:G469"/>
    <mergeCell ref="F494:F501"/>
    <mergeCell ref="A438:A445"/>
    <mergeCell ref="A446:A453"/>
    <mergeCell ref="F446:F453"/>
    <mergeCell ref="G446:G453"/>
    <mergeCell ref="H446:H453"/>
    <mergeCell ref="I446:I453"/>
    <mergeCell ref="F438:F445"/>
    <mergeCell ref="G438:G445"/>
    <mergeCell ref="H438:H445"/>
    <mergeCell ref="I438:I445"/>
    <mergeCell ref="A427:A437"/>
    <mergeCell ref="I416:I423"/>
    <mergeCell ref="H416:H423"/>
    <mergeCell ref="G416:G423"/>
    <mergeCell ref="F416:F423"/>
    <mergeCell ref="F408:F415"/>
    <mergeCell ref="F427:F434"/>
    <mergeCell ref="G427:G434"/>
    <mergeCell ref="H427:H434"/>
    <mergeCell ref="I427:I434"/>
    <mergeCell ref="H408:H415"/>
    <mergeCell ref="I408:I415"/>
    <mergeCell ref="A4:I4"/>
    <mergeCell ref="A5:B5"/>
    <mergeCell ref="A6:B6"/>
    <mergeCell ref="A7:B7"/>
    <mergeCell ref="A8:A9"/>
    <mergeCell ref="B8:B9"/>
    <mergeCell ref="C8:E8"/>
    <mergeCell ref="F8:F9"/>
    <mergeCell ref="G8:G9"/>
    <mergeCell ref="H8:H9"/>
    <mergeCell ref="H510:H517"/>
    <mergeCell ref="I470:I477"/>
    <mergeCell ref="G408:G415"/>
    <mergeCell ref="F537:F544"/>
    <mergeCell ref="G537:G544"/>
    <mergeCell ref="I8:I9"/>
    <mergeCell ref="A11:I11"/>
    <mergeCell ref="A12:A18"/>
    <mergeCell ref="A19:I19"/>
    <mergeCell ref="F12:F18"/>
    <mergeCell ref="G12:G18"/>
    <mergeCell ref="H12:H18"/>
    <mergeCell ref="I332:I339"/>
    <mergeCell ref="H332:H339"/>
    <mergeCell ref="G332:G339"/>
    <mergeCell ref="F486:F493"/>
    <mergeCell ref="G486:G493"/>
    <mergeCell ref="G313:G320"/>
    <mergeCell ref="H313:H320"/>
    <mergeCell ref="I313:I320"/>
    <mergeCell ref="I297:I304"/>
    <mergeCell ref="F289:F296"/>
    <mergeCell ref="A486:A493"/>
    <mergeCell ref="A494:A501"/>
    <mergeCell ref="I510:I517"/>
    <mergeCell ref="I321:I328"/>
    <mergeCell ref="H537:H544"/>
    <mergeCell ref="I537:I544"/>
    <mergeCell ref="F88:F95"/>
    <mergeCell ref="G88:G95"/>
    <mergeCell ref="I88:I95"/>
    <mergeCell ref="A549:I549"/>
    <mergeCell ref="A537:A548"/>
    <mergeCell ref="A502:I502"/>
    <mergeCell ref="A503:A509"/>
    <mergeCell ref="I503:I509"/>
    <mergeCell ref="A518:A528"/>
    <mergeCell ref="F518:F525"/>
    <mergeCell ref="G518:G525"/>
    <mergeCell ref="H518:H525"/>
    <mergeCell ref="I518:I525"/>
    <mergeCell ref="A529:A536"/>
    <mergeCell ref="F529:F536"/>
    <mergeCell ref="G529:G536"/>
    <mergeCell ref="H529:H536"/>
    <mergeCell ref="I529:I536"/>
    <mergeCell ref="F510:F517"/>
    <mergeCell ref="G510:G517"/>
    <mergeCell ref="A581:I581"/>
    <mergeCell ref="A582:A588"/>
    <mergeCell ref="I582:I588"/>
    <mergeCell ref="A589:A596"/>
    <mergeCell ref="F589:F596"/>
    <mergeCell ref="G589:G596"/>
    <mergeCell ref="H589:H596"/>
    <mergeCell ref="I589:I596"/>
    <mergeCell ref="A597:A604"/>
    <mergeCell ref="F597:F604"/>
    <mergeCell ref="G597:G604"/>
    <mergeCell ref="H597:H604"/>
    <mergeCell ref="I597:I604"/>
  </mergeCells>
  <pageMargins left="0.70866141732283472" right="0.15748031496062992" top="0.51181102362204722" bottom="0.47" header="0.23622047244094491" footer="0.48"/>
  <pageSetup paperSize="9" scale="72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tavrovaop</dc:creator>
  <cp:lastModifiedBy>tavrovaop</cp:lastModifiedBy>
  <cp:lastPrinted>2017-12-12T04:38:23Z</cp:lastPrinted>
  <dcterms:created xsi:type="dcterms:W3CDTF">2015-02-04T23:29:02Z</dcterms:created>
  <dcterms:modified xsi:type="dcterms:W3CDTF">2018-01-21T22:16:39Z</dcterms:modified>
</cp:coreProperties>
</file>