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2" windowWidth="12396" windowHeight="8592" activeTab="0"/>
  </bookViews>
  <sheets>
    <sheet name="2017-2019 " sheetId="1" r:id="rId1"/>
    <sheet name="15 внебюджет" sheetId="2" state="hidden" r:id="rId2"/>
  </sheets>
  <definedNames>
    <definedName name="_xlnm.Print_Titles" localSheetId="0">'2017-2019 '!$3:$5</definedName>
    <definedName name="_xlnm.Print_Area" localSheetId="0">'2017-2019 '!$A$1:$J$492</definedName>
  </definedNames>
  <calcPr fullCalcOnLoad="1"/>
</workbook>
</file>

<file path=xl/sharedStrings.xml><?xml version="1.0" encoding="utf-8"?>
<sst xmlns="http://schemas.openxmlformats.org/spreadsheetml/2006/main" count="872" uniqueCount="245">
  <si>
    <t>Мероприятие 1.1.3 "Организация профессиональной ориентации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образования"</t>
  </si>
  <si>
    <t>Подготовка специалистов, востребованных на рынке труда Камчатского края</t>
  </si>
  <si>
    <t>Социальная поддержка безработных граждан</t>
  </si>
  <si>
    <t>Обеспечение работодателей Корякского округа молодыми специалистами</t>
  </si>
  <si>
    <t>Получение безработным гражданином навыков самостоятельного поиска работы</t>
  </si>
  <si>
    <t>Увеличение занятости безработных граждан</t>
  </si>
  <si>
    <t>Обеспечение возможности оказания государственных услуг в электронном виде</t>
  </si>
  <si>
    <t>Обеспечение прироста в трудоустройстве российских граждан, повышение качества привлекаемой иностранной рабочей силы</t>
  </si>
  <si>
    <t>1.2.4</t>
  </si>
  <si>
    <t>1.3.1</t>
  </si>
  <si>
    <t>1.4</t>
  </si>
  <si>
    <t>1.4.1</t>
  </si>
  <si>
    <t>Мероприятие 1.4.1 "Освоение финансовых средств, выделенных на содержание краевых государственных казенных учреждений центров занятости населения, обеспечивающих на территории Камчатского края реализацию гарантированных прав граждан на защиту от безработицы"</t>
  </si>
  <si>
    <t>Подпрограмма 2 "Управление миграционными потоками в Камчатском крае"</t>
  </si>
  <si>
    <t>2.1.1</t>
  </si>
  <si>
    <t>Мероприятие 2.1.1 "Проведение мониторинга миграционной ситуации в Камчатском крае"</t>
  </si>
  <si>
    <t>2.1.2</t>
  </si>
  <si>
    <t>2.1.3</t>
  </si>
  <si>
    <t>Мероприятие 2.1.3 "Организация информационного сопровождения процесса регулирования миграционными потоками"</t>
  </si>
  <si>
    <t>2.2.1</t>
  </si>
  <si>
    <t>Мероприятие 2.2.1 "Реализация мер, направленных на привлечение в Камчатский край жителей из других регионов Российской Федерации"</t>
  </si>
  <si>
    <t>2.2.2</t>
  </si>
  <si>
    <t>2.3.1</t>
  </si>
  <si>
    <t>3.1.1</t>
  </si>
  <si>
    <t>Мероприятие 3.1.1 "Информационно-аналитическое и методическое обеспечение  реализации подпрограммы"</t>
  </si>
  <si>
    <t>3.1.2</t>
  </si>
  <si>
    <t>Мероприятие 3.1.2 "Проведение презентаций подпрограммы"</t>
  </si>
  <si>
    <t>3.2.1</t>
  </si>
  <si>
    <t>4.1</t>
  </si>
  <si>
    <t>4.2</t>
  </si>
  <si>
    <t>4.</t>
  </si>
  <si>
    <t>Подпрограмма 1</t>
  </si>
  <si>
    <t>№</t>
  </si>
  <si>
    <t>федеральный бюджет</t>
  </si>
  <si>
    <t>1.1</t>
  </si>
  <si>
    <t>1.2</t>
  </si>
  <si>
    <t>Подпрограмма 2</t>
  </si>
  <si>
    <t>2.1</t>
  </si>
  <si>
    <t>2.2</t>
  </si>
  <si>
    <t>2.3</t>
  </si>
  <si>
    <t>1.1.1</t>
  </si>
  <si>
    <t>1.2.1</t>
  </si>
  <si>
    <t>1.3</t>
  </si>
  <si>
    <t>краевой бюджет</t>
  </si>
  <si>
    <t>Всего:</t>
  </si>
  <si>
    <t>Мероприятие 1.3.1 "Оказание услуг по технической поддержке и сопровождению программных продуктов "Катарсис"</t>
  </si>
  <si>
    <t xml:space="preserve"> </t>
  </si>
  <si>
    <t>1.</t>
  </si>
  <si>
    <t>2.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</si>
  <si>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</si>
  <si>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</si>
  <si>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</si>
  <si>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</si>
  <si>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</si>
  <si>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</si>
  <si>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</si>
  <si>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</si>
  <si>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</si>
  <si>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</si>
  <si>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</si>
  <si>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</si>
  <si>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</si>
  <si>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</si>
  <si>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</si>
  <si>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</si>
  <si>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</si>
  <si>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</si>
  <si>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3.</t>
  </si>
  <si>
    <t>3.1.</t>
  </si>
  <si>
    <t>Основное мероприятие 2.3 "Повышение эффективности привлечения и использования иностранной рабочей силы в Камчатском крае, противодействие незаконной миграции"</t>
  </si>
  <si>
    <t>Основное мероприятие 2.1 "Разработка комплексного подхода к управлению миграционными потоками в Камчатском крае"</t>
  </si>
  <si>
    <t>Повышение заинтересованности КМНС в профессиональном обучении</t>
  </si>
  <si>
    <t>Повышение у несовершеннолетних граждан мотивации к труду</t>
  </si>
  <si>
    <t xml:space="preserve">Повышение внутренней и внешней трудовой миграции </t>
  </si>
  <si>
    <t>Повышение квалификации перед выходом на работу</t>
  </si>
  <si>
    <t>Социальная поддержка при отсутствии возможности трудоустройства</t>
  </si>
  <si>
    <t>Разработка мер управления миграционными потоками в Камчатском крае</t>
  </si>
  <si>
    <t>Изучение миграционной ситуации</t>
  </si>
  <si>
    <t>Контроль миграционных потоков</t>
  </si>
  <si>
    <t>Повышение эффективности реализации программы</t>
  </si>
  <si>
    <t>Создание условий для адаптации</t>
  </si>
  <si>
    <t>Удовлетворение потребности работодателей в длительно не заполняемых вакансиях</t>
  </si>
  <si>
    <t>Обеспечение реализации программы</t>
  </si>
  <si>
    <t>Подпрограмма 4 "Обеспечение реализации Государственной программы"</t>
  </si>
  <si>
    <t>Подпрограмма 1 Активная политика занятости населения и социальная поддержка безработных граждан</t>
  </si>
  <si>
    <t>Ответственный исполнитель
(ИОГВ/
Ф.И.О.)</t>
  </si>
  <si>
    <t>Мероприятие 1.1.6 "Оказание финансовой помощи представителям КМНС в период прохождения профессионального обучения и получения дополнительного профессионального образоания по направлению органов службы занятости   и получающим стипендию в  размере минимальной величины пособия по безработице, увеличенной на размер районного коэффициента"</t>
  </si>
  <si>
    <t>1.1.17</t>
  </si>
  <si>
    <t>Снижение напряженности среди данной категории незанятых граждан, материальная поддержка</t>
  </si>
  <si>
    <t>Мероприятие 2.2.2 "Обеспечение информирования незанятого населения Камчатского края о вакантных рабочих местах, на которые планируется привлечение иностранных работников, создание системы "обратная связь"</t>
  </si>
  <si>
    <t>Мероприятие 2.3.1 "Проведение обследований работодателей, привлекающих и использующих иностранную рабочую силу, на предмет обеспечения прироста в трудоустройстве российских граждан, в том числе в удаленных населенных пунктах"</t>
  </si>
  <si>
    <t xml:space="preserve">Основное мероприятие  2.2 "Обеспечение принципа приоритетного использования региональных трудовых ресурсов" </t>
  </si>
  <si>
    <t>Основное мероприятие 1.2 "Социальные выплаты безработным гражданам"</t>
  </si>
  <si>
    <t>1.1.2</t>
  </si>
  <si>
    <t>1.1.3</t>
  </si>
  <si>
    <t>1.1.4</t>
  </si>
  <si>
    <t>Мероприятие 1.1.4 "Психологическая поддержка безработных граждан"</t>
  </si>
  <si>
    <t>1.1.5</t>
  </si>
  <si>
    <t>1.1.6</t>
  </si>
  <si>
    <t>1.1.7</t>
  </si>
  <si>
    <t>Мероприятие 1.1.7 "Организация проведения оплачиваемых общественных работ"</t>
  </si>
  <si>
    <t>1.1.8</t>
  </si>
  <si>
    <t>1.1.9</t>
  </si>
  <si>
    <t>1.1.11</t>
  </si>
  <si>
    <t>1.1.12</t>
  </si>
  <si>
    <t>1.1.14</t>
  </si>
  <si>
    <t>1.1.16</t>
  </si>
  <si>
    <t>Мероприятие 1.2.1 "Выплата пособия по безработице, в том числе в период временной нетрудоспособности безработного"</t>
  </si>
  <si>
    <t xml:space="preserve">1.2.2 </t>
  </si>
  <si>
    <t>1.2.3</t>
  </si>
  <si>
    <t>Повышение доступности оказания государственных услуг</t>
  </si>
  <si>
    <t>Возможность быстрого трудоустройства</t>
  </si>
  <si>
    <t>Использование собственных возможностей личности</t>
  </si>
  <si>
    <t>Повышение занятости граждан, испытывающих трудности в поиске работы</t>
  </si>
  <si>
    <t>Повышение информированности с целью увеличения притока граждан</t>
  </si>
  <si>
    <t>Повышение притока граждан из других регионов</t>
  </si>
  <si>
    <t>Повышение трудоустройства местных трудовых ресурсов</t>
  </si>
  <si>
    <t>Повышение привлекательности Камчатского края</t>
  </si>
  <si>
    <t>Подтверждение уровня квалификации для трудоустройства</t>
  </si>
  <si>
    <t>Подпрограмма 3 "Оказание содействия добровольному переселению в Камчатский край соотечественников, проживающих за рубежом, на 2014-2017 годы"</t>
  </si>
  <si>
    <t>1.2.5</t>
  </si>
  <si>
    <t>Услуги почты и банка</t>
  </si>
  <si>
    <t>Мероприятие 1.1.5 "Профессиональное обучение и дополнительное профессиональное образование безработных граждан, включая обучение в другой местности"</t>
  </si>
  <si>
    <t>Основное мероприятие 1.1 "Реализация мероприятий активной политики занятости населения и дополнительных мероприятий в сфере занятости населения"</t>
  </si>
  <si>
    <t>Мероприятие 2.1.2 "Организация взаимодействия исполнительных органов государственной власти Камчатского края, бизнеса, гражданского общества в решении вопросов регулирования миграционных потоков"</t>
  </si>
  <si>
    <t>Увеличение количества трудоустроенных инвалидов путем создания (оборудования) рабочих мест</t>
  </si>
  <si>
    <t>Выявление заболеваний, опасных для окружающих</t>
  </si>
  <si>
    <t>Повышение занятости населения</t>
  </si>
  <si>
    <t>Возможность продолжить трудовую деятельность</t>
  </si>
  <si>
    <t>Выбор профессии, востребованной на рынке труда и подходящей гражданину</t>
  </si>
  <si>
    <t>Социальная поддержка  граждан в период прохождения профессионального обучения или получения дополнительного профессионального образования</t>
  </si>
  <si>
    <t>Повышение уровня трудоустройства российских граждан</t>
  </si>
  <si>
    <t>Мероприятие 1.1.19 "Организация дополнительных мероприятий по содействию трудоустройству незанятых инвалидов на оборудованные (оснащенные) для них  рабочие места, включая привлечение наставников"</t>
  </si>
  <si>
    <t>Мероприятие 1.1.8 "Организация временного трудоустройства несовершеннолетних граждан в возрасте от 14 до 18 лет в свободное от учебы время"</t>
  </si>
  <si>
    <t>Ожидаемый результат реализации мероприятия</t>
  </si>
  <si>
    <t xml:space="preserve">Отдел по финансово-экономическим вопросам Агентства - начальник отдела Г.А. Рыбка  </t>
  </si>
  <si>
    <t>Отдел по финансово-экономическим вопросам Агентства - начальник отдела Г.А. Рыбка</t>
  </si>
  <si>
    <t xml:space="preserve">Отдел активной политики занятости Агентства - начальник отдела Е.В.Маркина </t>
  </si>
  <si>
    <t xml:space="preserve">Министерство спорта и молодежной политики Камчатского края;                  Отдел активной политики занятости Агентства - начальник отдела Е.В.Маркина </t>
  </si>
  <si>
    <t>5.</t>
  </si>
  <si>
    <t>5.1</t>
  </si>
  <si>
    <t>Повышение мобильности трудовых ресурсов</t>
  </si>
  <si>
    <t>Наименование подпрограммы, основного мероприятия, КВЦП, мероприятия,   контрольного события программы, объекта закупки, субсидии</t>
  </si>
  <si>
    <t>Срок начала реализации</t>
  </si>
  <si>
    <t>Срок окончания реализации (дата наступления контрольного события)</t>
  </si>
  <si>
    <t>Основное мероприятие 1.3 "Повышение уровня удовлетворенности получателей полнотой и качеством оказываемых государственных услуг, в том числе за счет развития информационно-телекоммуникационных систем управления, в сфере занятости населения"</t>
  </si>
  <si>
    <t>Основное мероприятие 1.4 "Финансовое обеспечение деятельности центров занятости населения для оказания государственных услуг в сфере занятости населения"</t>
  </si>
  <si>
    <t>Основное мероприятие 3.1 "Создание условий, способствующих добровольному переселению в Камчатский край соотечественников, проживающих за рубежом"</t>
  </si>
  <si>
    <t>Привлечение и закрепление соотечественников в Камчатском крае</t>
  </si>
  <si>
    <t>3.1.3</t>
  </si>
  <si>
    <t>Мероприятие 3.1.3 "Проведение первичного медицинского осмотра прибывших соотечественников и членов их семей"</t>
  </si>
  <si>
    <t xml:space="preserve">3.1.4  </t>
  </si>
  <si>
    <t>3.2</t>
  </si>
  <si>
    <t>Основное мероприятие 3.2 "Содействие обеспечению потребности экономики Камчатского края в квалифицированных кадрах, дальнейшему развитию малого и среднего предпринимательства. Привлечение талантливой молодежи для получения образования в образовательных организациях в Камчатском крае"</t>
  </si>
  <si>
    <t>Мероприятие 3.2.1 "Содействие дополнительному профессиональному образованию (повышению квалификации и переподготовке); оказание поддержки участникам Госпрограммы и членам их семей в осуществлении малого и среднего предпринимательства, включая создание крестьянско-фермерских хозяйств"</t>
  </si>
  <si>
    <t>3.2.2</t>
  </si>
  <si>
    <t>Мероприятие 3.2.2 "Обеспечение участникам подпрограммы и членам их семей возможности прохождения переаттестации ученых степеней и нострификации дипломов, аттестатов и других документов об образовании, получения сертификата на право ведения медицинской и фармацевтической деятельности в Российской Федерации"</t>
  </si>
  <si>
    <t>Основное мероприятие 4.1 "Освоение финансовых средств, направленных на оплату труда и дополнительных выплат и компенсаций  с учетом страховых взносов"</t>
  </si>
  <si>
    <t>Основное мероприятие 4.2 "Освоение финансовых средств, направленных на обеспечение государственных нужд"</t>
  </si>
  <si>
    <t>5.2</t>
  </si>
  <si>
    <t>Мероприятие 1.1.2 "Организация ярмарок вакансий и учебных рабочих мест"</t>
  </si>
  <si>
    <t>Контрольное событие 1 : проведено не менее 102 ярмарок вакансий и учебных рабочих мест</t>
  </si>
  <si>
    <t>5.2.1</t>
  </si>
  <si>
    <t>5.1.1</t>
  </si>
  <si>
    <t>Мероприятие 1.2.2 "Выплата стипендии гражданам в период профессионального обучения и дополнительного профессионального образования по направлению органов службы занятости, в том числе в период временной нетрудоспособности"</t>
  </si>
  <si>
    <t>Мероприятие 1.2.3 "Выплата материальной помощи безработным гражданам, утратившим право на пособие по безработице в связи с истечением установленного периода его выплаты, а также гражданам в период профессионального обучения и дополнительного профессионального образования по направлению органов службы занятости"</t>
  </si>
  <si>
    <t>Мероприятие 1.2.4 "Выплата пенсии, назначенной по предложению органов службы занятости на период до наступления возраста, дающего право на установление страховой пенсии по старости, в том числе досрочно назначаемую страховую пенсию по старости"</t>
  </si>
  <si>
    <t>Повышение уровня регулирования миграционных потоков</t>
  </si>
  <si>
    <t>Мероприятие 3.1.4 "Организация мероприятий по предоставлению дополнительных гарантий и мер социальной поддержки переселившимся соотечественникам и членам их семей в части предоставления им временного жилья и оказания помощи в жилищном обустройстве. Возмещение расходов за найм жилья"</t>
  </si>
  <si>
    <t>Х</t>
  </si>
  <si>
    <t>местные бюджеты</t>
  </si>
  <si>
    <t>государственные внебюджетные фонды</t>
  </si>
  <si>
    <t>внебюджетные фонды</t>
  </si>
  <si>
    <t>прочие внебюджетные источники</t>
  </si>
  <si>
    <t>31 декабря 2017</t>
  </si>
  <si>
    <t>прочие внебюджетные источники (средства работодателей)</t>
  </si>
  <si>
    <t>Основное мероприятие 6.1 "Отбор инвестиционных проектов, соответствующих установленным критериям, для включения в подпрограмму"</t>
  </si>
  <si>
    <t>Основное мероприятие 6.2 "Содействие работодателям в привлечении трудовых ресурсов для реализации в Камчатском крае инвестиционных проектов"</t>
  </si>
  <si>
    <t xml:space="preserve">Мероприятие 6.2.1 "Оказание работодателям финансовой поддержки на привлечение трудовых ресурсов из других субъектов Российской Федерации для реализации инвестиционных проектов, включенных в подпрограмму повышения мобильности трудовых ресурсов" </t>
  </si>
  <si>
    <t>Отдел активной политики занятости Агентства - начальник отдела Е.В.Маркина</t>
  </si>
  <si>
    <t>Отдел по миграционной политике Агентства - и.о. начальника отдела                       С.В. Мизинин</t>
  </si>
  <si>
    <t>Объем ресурсного обеспечения, тыс. руб.</t>
  </si>
  <si>
    <t>всего</t>
  </si>
  <si>
    <t>Подпрограмма 6 "Повышение мобильности трудовых ресурсов Камчатского края"</t>
  </si>
  <si>
    <t>Государственная программа Камчатского края "Содействие занятости населения Камчатского края"</t>
  </si>
  <si>
    <t>Мероприятие 1.1.1 "Информирование о положении на рынке труда Камчатского края"</t>
  </si>
  <si>
    <t>Мероприятие 1.1.9 "Организация временного трудоустройства безработных граждан, испытывающих трудности в поиске работы, и безработных граждан в возрасте от 18 до 20 лет, имеющих среднее профессиональное образование и ищущих работу впервые "</t>
  </si>
  <si>
    <t>1.1.10</t>
  </si>
  <si>
    <t>Мероприятие 1.1.10 "Организация стажировки молодых специалистов в организациях, территориально расположенных в Корякском округе, после завершения обучения в образовательных организациях высшего образования и профессиональных образовательных организациях"</t>
  </si>
  <si>
    <t>Мероприятие 1.1.11 "Социальная адаптация безработных граждан на рынке труда"</t>
  </si>
  <si>
    <t>Мероприятие 1.1.12 "Содействие самозанятости безработных граждан"</t>
  </si>
  <si>
    <t>1.1.13.</t>
  </si>
  <si>
    <t>Мероприятие 1.1.13 "Содействие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занятости"</t>
  </si>
  <si>
    <t>Мероприятие 1.1.14 "Профессиональное обучение и дополнительное профессиональное образование женщин в период отпуска по уходу за ребенком до достижения им возраста 3-х лет по направлению органов службы занятости"</t>
  </si>
  <si>
    <t>1.1.15</t>
  </si>
  <si>
    <t>Мероприятие 1.1.15 "Организация прохождения профессионального обучения или получения дополнительного профессионального образования незанятых граждан, которым в соответствии с законодательством РФ  назначена страховая пенсия по старости и которые стремятся возобновить трудовую деятельность"</t>
  </si>
  <si>
    <t>Мероприятие 1.1.16 "Создание условий для совмещения незанятыми многодетными родителями, родителями, воспитывающими детей-инвалидов, обязанностей по воспитанию детей с трудовой деятельностью"</t>
  </si>
  <si>
    <t xml:space="preserve">Мероприятие 6.1.1 "Проведение информационной работы с инициаторами инвестиционных проектов, планирующих привлечение трудовых ресурсов из других субъектов Российской Федерации " </t>
  </si>
  <si>
    <t>июль 2017 года</t>
  </si>
  <si>
    <t>март 2017 года</t>
  </si>
  <si>
    <t>сентябрь 2017 года</t>
  </si>
  <si>
    <t xml:space="preserve">май 2017 года;
ноябрь 2017 года
</t>
  </si>
  <si>
    <t>апрель 2017 года</t>
  </si>
  <si>
    <t xml:space="preserve">апрель 2017 года;
ноябрь 2017 года
</t>
  </si>
  <si>
    <t xml:space="preserve"> декабрь 2017 года</t>
  </si>
  <si>
    <t xml:space="preserve">декабрь 2017 года
</t>
  </si>
  <si>
    <t>Детальный план-график реализации государственной программы Камчатского края "Содействие занятости населения Камчатского края" на 2017 год и плановый период 2018 и 2019  годов</t>
  </si>
  <si>
    <t>Контрольное событие 1.2: заключен контракт на оказание образовательных услуг в целях реализации мероприятий по профессиональному обучению и дополнительному профессиональному образованию безработных граждан, женщин в период отпуска по уходу за ребенком до достижения им возраста трех лет, незанятых граждан, которым в соответствии с законодательством Российской Федерации назначена страховая пенсия по старости и которые стремятся возоб-новить трудовую деятельность</t>
  </si>
  <si>
    <t>Контрольное событие 1.1: издано постановление Правительства Камчатского края «Об утверждении видов и объемов общественных работ» на текущий год</t>
  </si>
  <si>
    <t>Контрольное событие 1.3: разработаны технологические схемы предоставления государственных  услуг в сфере занятости населения по принципу «одного окна» на базе многофункционального центра Камчатского края на 2016-2018 годы</t>
  </si>
  <si>
    <t>Контрольное событие 1.4: обеспечено техническое сопровождение и техническая поддержка программных продуктов "Катарсис"</t>
  </si>
  <si>
    <t xml:space="preserve">Контрольное событие 2.2: разработан проект закона Камчатского края об определении величины регионального коэффициента к стоимости патента для иностранных работников на очередной год </t>
  </si>
  <si>
    <t>Контрольное событие 2.1: проведено совещание с  работодателями по вопросам привлечения и использования  иностранной рабочей силы в Камчатском крае</t>
  </si>
  <si>
    <t xml:space="preserve">Контрольное событие 3.1: заключено соглашение между Министерством внутренних дел Российской Федерации и Правительством Камчатского края о предоставлении в 2017 году субсидии из федерального бюджета бюджету Камчатского края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рубежом, по итогам реализации в 2016 году региональной программы переселения </t>
  </si>
  <si>
    <t>Контрольное событие 3.2: осуществлено информирование соотечественников, проживающих за рубежом, о реализации в Камчатском крае Государственной программы по оказанию содействия добровольному переселению в Российскую Федерацию соотечественников, проживающих за рубежом, путем проведения презентации региональной программы переселения</t>
  </si>
  <si>
    <t>Контрольное событие 6.1: заключено соглашение между Федеральной службой по труду и занятости и Правительством Камчатского края о предоставлении субсидии из федерального бюджета бюджету Камчатского края на софинансирование подпрограммы повышения мо-бильности трудовых ресурсов в рамках государственной программы Камчатского края «Содействие занятости населения Камчатского края»</t>
  </si>
  <si>
    <t xml:space="preserve">Контрольное событие 6.2: выдан сертификат на привлечение трудовых ресурсов в Камчатском крае участникам подпрограммы «Повышение мобильности трудовых ресурсов Камчатского края» государственной программы Камчатского края «Содействие занятости населения Камчатского края» </t>
  </si>
  <si>
    <t>1 января 2014</t>
  </si>
  <si>
    <t>31 декабря 2020</t>
  </si>
  <si>
    <t xml:space="preserve">февраль 2017 года;                                                                                                                                                                                                           май 2017 года;                            август 2017 года;
ноябрь 2017 года
</t>
  </si>
  <si>
    <t>1 января 2015</t>
  </si>
  <si>
    <t>Контрольное событие 5: финансовую помощь в период прохождения профессионального обучения и получения дополнительного профессионального образования получили не менее 12 граждан из числа коренных малочисленных народов Севера, получающие стипендию в  размере минимальной величины пособия по безработице, увеличенной на размер районного коэффициента</t>
  </si>
  <si>
    <t>Контрольное событие 7: организовано временное трудоустройство не менее 2,2 тыс. несовершеннолетних граждан в возрасте от 14 до 18 лет в свободное от учебы время</t>
  </si>
  <si>
    <t>Контрольное событие 9: организована стажировка не менее 4 молодых специалистов в организациях, территориально расположенных в Корякском округе</t>
  </si>
  <si>
    <t>Контрольное событие 12: оказано содействие не менее 22 безработным гражданам в переезде (переселении) в другую местность для трудоустройства</t>
  </si>
  <si>
    <t>Контрольное событие 13: на профессиональное обучение и дополнительное профессиональное образование направлено не менее 72 женщин, находящихся в отпуске по уходу за ребенком до достижения им возраста 3-х лет</t>
  </si>
  <si>
    <t>Контрольное событие 14: на профессиональное обучение и дополнительное профессиональное образование направлено не менее 15 незанятых граждан, которым назначена страховая пенсия по старости и которые стремятся возобновить трудовую деятельность</t>
  </si>
  <si>
    <t>Контрольное событие 15: созданы условия для совмещения обязанностей по воспитанию детей с трудовой деятельностью не менее, чем для 2 незанятых многодетных  родителей, родителей, воспитывающих детей-инвалидов</t>
  </si>
  <si>
    <t>Контрольное событие 16: возмещены затраты работодателям на оборудование (оснащение) не менее 8 рабочих мест для трудоустройства незанятых инвалидов</t>
  </si>
  <si>
    <t xml:space="preserve">Контрольное событие 17: проведен годовой мониторинг миграционной ситуации в Камчатском крае  </t>
  </si>
  <si>
    <t>Контрольное событие 18: обеспечено информационное взаимодействие работодателей, граждан, ищущих работу, через общероссийский интернет-портал "Работа в России"</t>
  </si>
  <si>
    <t>Контрольное событие 19: периодическое размещение на странице Агентства по занятости населения и миграционной политики Камчатского края на официальном сайте исполнительных органов государственной власти Камчатского края информации о вакантных рабочих местах, на которые планируется привлечение иностранных работников</t>
  </si>
  <si>
    <t>Контрольное событие 20: издан приказ Агентства по занятости населения и миграционной политике Камчатского края о включении инвестиционного проекта в региональную программу повышения мобильности трудовых ресурсов</t>
  </si>
  <si>
    <t>Контрольное событие 2 : предоставлена государственная услуга по профессиональной ориентации не менее 8040 гражданам</t>
  </si>
  <si>
    <t>Контрольное событие 3: оказана психологическая поддержка не менее 670 безработным гражданам</t>
  </si>
  <si>
    <t>Контрольное событие 4: на профессиональное обучение и дополнительное профессиональное образование направлено не менее 804 безработных граждан</t>
  </si>
  <si>
    <t>Контрольное событие 6: приняли участие в оплачиваемых общественных работах не менее 402 граждан</t>
  </si>
  <si>
    <t>Контрольное событие 8: организовано временное трудоустройство не менее 201 безработного гражданина, испытывающего трудности в поиске работы, и безработных граждан в возрасте от 18 до 20 лет, имеющих среднее профессиональное образование и ищущих работу впервые</t>
  </si>
  <si>
    <t>Контрольное событие 10: государственная услуга по социальной адаптации оказана не менее 670 безработным гражданам</t>
  </si>
  <si>
    <t>Контрольное событие 11: государственная услуга по содействию самозанятости безработных граждан оказана не менее 201 безработному гражданину</t>
  </si>
  <si>
    <t>Министерство образования и молодежной политики Камчатского края; Агентство по занятости населения и миграционной политике Камчатского края (далее - Агентство)</t>
  </si>
  <si>
    <t xml:space="preserve">Отдел рынка труда, программ занятости и информационных технологий Агентства - начальник отдела А.В.Ширкина            </t>
  </si>
  <si>
    <t>Отдел рынка труда, программ занятости и информационных технологий Агентства - начальник отдела А.В.Ширкина</t>
  </si>
  <si>
    <t>Отдел по миграционной политике Агентства - начальник отдела И.Ю.Смолькина</t>
  </si>
  <si>
    <t>Отдел по миграционной политике Агентства - начальник отдела И.Ю.Смолькина, отдел активной политики занятости Агентства - начальник отдела Е.В.Маркина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</si>
</sst>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0.00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30" fillId="0" borderId="0" xfId="53" applyAlignment="1">
      <alignment vertical="top" wrapText="1"/>
      <protection/>
    </xf>
    <xf numFmtId="0" fontId="30" fillId="0" borderId="0" xfId="53">
      <alignment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right" vertical="center" wrapText="1"/>
      <protection/>
    </xf>
    <xf numFmtId="0" fontId="7" fillId="0" borderId="10" xfId="53" applyFont="1" applyBorder="1" applyAlignment="1">
      <alignment vertical="top" wrapText="1"/>
      <protection/>
    </xf>
    <xf numFmtId="0" fontId="7" fillId="0" borderId="11" xfId="53" applyFont="1" applyBorder="1" applyAlignment="1">
      <alignment vertical="top" wrapText="1"/>
      <protection/>
    </xf>
    <xf numFmtId="0" fontId="7" fillId="0" borderId="12" xfId="53" applyFont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30" fillId="0" borderId="11" xfId="53" applyBorder="1" applyAlignment="1">
      <alignment vertical="top" wrapText="1"/>
      <protection/>
    </xf>
    <xf numFmtId="0" fontId="30" fillId="0" borderId="12" xfId="53" applyBorder="1" applyAlignment="1">
      <alignment vertical="top" wrapText="1"/>
      <protection/>
    </xf>
    <xf numFmtId="0" fontId="6" fillId="0" borderId="13" xfId="53" applyFont="1" applyBorder="1" applyAlignment="1">
      <alignment vertical="top" wrapText="1"/>
      <protection/>
    </xf>
    <xf numFmtId="0" fontId="30" fillId="0" borderId="14" xfId="53" applyBorder="1" applyAlignment="1">
      <alignment vertical="top" wrapText="1"/>
      <protection/>
    </xf>
    <xf numFmtId="0" fontId="30" fillId="0" borderId="15" xfId="53" applyBorder="1" applyAlignment="1">
      <alignment vertical="top" wrapText="1"/>
      <protection/>
    </xf>
    <xf numFmtId="0" fontId="7" fillId="0" borderId="16" xfId="53" applyFont="1" applyBorder="1" applyAlignment="1">
      <alignment vertical="top" wrapText="1"/>
      <protection/>
    </xf>
    <xf numFmtId="0" fontId="7" fillId="0" borderId="17" xfId="53" applyFont="1" applyBorder="1" applyAlignment="1">
      <alignment vertical="top" wrapText="1"/>
      <protection/>
    </xf>
    <xf numFmtId="0" fontId="7" fillId="0" borderId="18" xfId="53" applyFont="1" applyBorder="1" applyAlignment="1">
      <alignment vertical="top" wrapText="1"/>
      <protection/>
    </xf>
    <xf numFmtId="0" fontId="7" fillId="0" borderId="19" xfId="53" applyFont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top" wrapText="1"/>
    </xf>
    <xf numFmtId="180" fontId="1" fillId="0" borderId="2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left" vertical="top" wrapText="1"/>
    </xf>
    <xf numFmtId="49" fontId="1" fillId="0" borderId="22" xfId="0" applyNumberFormat="1" applyFont="1" applyFill="1" applyBorder="1" applyAlignment="1">
      <alignment horizontal="left" vertical="top" wrapText="1"/>
    </xf>
    <xf numFmtId="49" fontId="1" fillId="0" borderId="22" xfId="0" applyNumberFormat="1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left" vertical="top" wrapText="1"/>
    </xf>
    <xf numFmtId="0" fontId="1" fillId="0" borderId="22" xfId="0" applyNumberFormat="1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top" wrapText="1"/>
    </xf>
    <xf numFmtId="49" fontId="9" fillId="0" borderId="22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center" vertical="top"/>
    </xf>
    <xf numFmtId="180" fontId="1" fillId="0" borderId="22" xfId="0" applyNumberFormat="1" applyFont="1" applyFill="1" applyBorder="1" applyAlignment="1">
      <alignment horizontal="center" vertical="top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1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top" wrapText="1"/>
    </xf>
    <xf numFmtId="180" fontId="1" fillId="0" borderId="23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22" xfId="0" applyFont="1" applyFill="1" applyBorder="1" applyAlignment="1">
      <alignment vertical="top" wrapText="1"/>
    </xf>
    <xf numFmtId="185" fontId="1" fillId="0" borderId="22" xfId="0" applyNumberFormat="1" applyFont="1" applyFill="1" applyBorder="1" applyAlignment="1">
      <alignment horizontal="center" vertical="top" wrapText="1"/>
    </xf>
    <xf numFmtId="185" fontId="1" fillId="0" borderId="22" xfId="0" applyNumberFormat="1" applyFont="1" applyFill="1" applyBorder="1" applyAlignment="1">
      <alignment horizontal="center" vertical="center" wrapText="1"/>
    </xf>
    <xf numFmtId="180" fontId="11" fillId="0" borderId="0" xfId="0" applyNumberFormat="1" applyFont="1" applyAlignment="1">
      <alignment/>
    </xf>
    <xf numFmtId="0" fontId="1" fillId="0" borderId="23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6" xfId="0" applyNumberFormat="1" applyFont="1" applyFill="1" applyBorder="1" applyAlignment="1">
      <alignment horizontal="left" vertical="top" wrapText="1"/>
    </xf>
    <xf numFmtId="49" fontId="10" fillId="0" borderId="28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49" fontId="1" fillId="0" borderId="25" xfId="0" applyNumberFormat="1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0" fontId="30" fillId="0" borderId="0" xfId="53" applyBorder="1" applyAlignment="1">
      <alignment vertical="top" wrapText="1"/>
      <protection/>
    </xf>
    <xf numFmtId="0" fontId="7" fillId="0" borderId="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5"/>
  <sheetViews>
    <sheetView tabSelected="1" view="pageBreakPreview" zoomScale="78" zoomScaleNormal="74" zoomScaleSheetLayoutView="78" workbookViewId="0" topLeftCell="A1">
      <selection activeCell="K5" sqref="K5"/>
    </sheetView>
  </sheetViews>
  <sheetFormatPr defaultColWidth="9.125" defaultRowHeight="12.75"/>
  <cols>
    <col min="1" max="1" width="6.50390625" style="6" customWidth="1"/>
    <col min="2" max="2" width="56.125" style="6" customWidth="1"/>
    <col min="3" max="3" width="16.875" style="42" customWidth="1"/>
    <col min="4" max="6" width="16.625" style="42" customWidth="1"/>
    <col min="7" max="7" width="31.00390625" style="42" customWidth="1"/>
    <col min="8" max="8" width="29.625" style="6" customWidth="1"/>
    <col min="9" max="9" width="21.625" style="6" customWidth="1"/>
    <col min="10" max="10" width="23.00390625" style="6" customWidth="1"/>
    <col min="11" max="11" width="23.125" style="1" customWidth="1"/>
    <col min="12" max="16384" width="9.125" style="1" customWidth="1"/>
  </cols>
  <sheetData>
    <row r="1" spans="1:10" ht="36.75" customHeight="1">
      <c r="A1" s="76" t="s">
        <v>206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s="2" customFormat="1" ht="13.5">
      <c r="A2" s="43"/>
      <c r="B2" s="43"/>
      <c r="C2" s="37"/>
      <c r="D2" s="37"/>
      <c r="E2" s="37"/>
      <c r="F2" s="37"/>
      <c r="G2" s="37"/>
      <c r="H2" s="43"/>
      <c r="I2" s="43"/>
      <c r="J2" s="43"/>
    </row>
    <row r="3" spans="1:10" s="3" customFormat="1" ht="21" customHeight="1">
      <c r="A3" s="57" t="s">
        <v>32</v>
      </c>
      <c r="B3" s="57" t="s">
        <v>142</v>
      </c>
      <c r="C3" s="60" t="s">
        <v>181</v>
      </c>
      <c r="D3" s="61"/>
      <c r="E3" s="61"/>
      <c r="F3" s="62"/>
      <c r="G3" s="57" t="s">
        <v>85</v>
      </c>
      <c r="H3" s="57" t="s">
        <v>134</v>
      </c>
      <c r="I3" s="57" t="s">
        <v>143</v>
      </c>
      <c r="J3" s="57" t="s">
        <v>144</v>
      </c>
    </row>
    <row r="4" spans="1:10" s="3" customFormat="1" ht="60" customHeight="1">
      <c r="A4" s="58"/>
      <c r="B4" s="58"/>
      <c r="C4" s="35" t="s">
        <v>182</v>
      </c>
      <c r="D4" s="35">
        <v>2017</v>
      </c>
      <c r="E4" s="35">
        <v>2018</v>
      </c>
      <c r="F4" s="35">
        <v>2019</v>
      </c>
      <c r="G4" s="58"/>
      <c r="H4" s="58"/>
      <c r="I4" s="59"/>
      <c r="J4" s="59"/>
    </row>
    <row r="5" spans="1:10" s="3" customFormat="1" ht="12.7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</row>
    <row r="6" spans="1:11" s="3" customFormat="1" ht="32.25" customHeight="1">
      <c r="A6" s="38"/>
      <c r="B6" s="33" t="s">
        <v>184</v>
      </c>
      <c r="C6" s="39"/>
      <c r="D6" s="51"/>
      <c r="E6" s="51"/>
      <c r="F6" s="51"/>
      <c r="G6" s="63"/>
      <c r="H6" s="65"/>
      <c r="I6" s="57" t="s">
        <v>217</v>
      </c>
      <c r="J6" s="57" t="s">
        <v>218</v>
      </c>
      <c r="K6" s="56"/>
    </row>
    <row r="7" spans="1:10" s="3" customFormat="1" ht="12" customHeight="1">
      <c r="A7" s="73" t="s">
        <v>44</v>
      </c>
      <c r="B7" s="73"/>
      <c r="C7" s="39">
        <f aca="true" t="shared" si="0" ref="C7:C13">SUM(D7:F7)</f>
        <v>1568913.46</v>
      </c>
      <c r="D7" s="39">
        <f>SUM(D8:D13)</f>
        <v>537637.02</v>
      </c>
      <c r="E7" s="39">
        <f>SUM(E8:E13)</f>
        <v>513939.9199999999</v>
      </c>
      <c r="F7" s="39">
        <f>SUM(F8:F13)</f>
        <v>517336.52</v>
      </c>
      <c r="G7" s="64"/>
      <c r="H7" s="66"/>
      <c r="I7" s="68"/>
      <c r="J7" s="68"/>
    </row>
    <row r="8" spans="1:10" s="3" customFormat="1" ht="13.5" customHeight="1">
      <c r="A8" s="73" t="s">
        <v>33</v>
      </c>
      <c r="B8" s="73"/>
      <c r="C8" s="39">
        <f t="shared" si="0"/>
        <v>432005.5</v>
      </c>
      <c r="D8" s="39">
        <f aca="true" t="shared" si="1" ref="D8:F13">D16+D268+D353+D427+D451</f>
        <v>155912</v>
      </c>
      <c r="E8" s="39">
        <f t="shared" si="1"/>
        <v>137257.4</v>
      </c>
      <c r="F8" s="39">
        <f t="shared" si="1"/>
        <v>138836.1</v>
      </c>
      <c r="G8" s="64"/>
      <c r="H8" s="66"/>
      <c r="I8" s="68"/>
      <c r="J8" s="68"/>
    </row>
    <row r="9" spans="1:10" s="3" customFormat="1" ht="13.5" customHeight="1">
      <c r="A9" s="73" t="s">
        <v>43</v>
      </c>
      <c r="B9" s="73"/>
      <c r="C9" s="39">
        <f t="shared" si="0"/>
        <v>1130191.26</v>
      </c>
      <c r="D9" s="39">
        <f t="shared" si="1"/>
        <v>375008.32000000007</v>
      </c>
      <c r="E9" s="39">
        <f t="shared" si="1"/>
        <v>376682.51999999996</v>
      </c>
      <c r="F9" s="39">
        <f t="shared" si="1"/>
        <v>378500.42</v>
      </c>
      <c r="G9" s="64"/>
      <c r="H9" s="66"/>
      <c r="I9" s="68"/>
      <c r="J9" s="68"/>
    </row>
    <row r="10" spans="1:10" s="3" customFormat="1" ht="13.5" customHeight="1">
      <c r="A10" s="74" t="s">
        <v>170</v>
      </c>
      <c r="B10" s="75"/>
      <c r="C10" s="39">
        <f t="shared" si="0"/>
        <v>0</v>
      </c>
      <c r="D10" s="39">
        <f t="shared" si="1"/>
        <v>0</v>
      </c>
      <c r="E10" s="39">
        <f t="shared" si="1"/>
        <v>0</v>
      </c>
      <c r="F10" s="39">
        <f t="shared" si="1"/>
        <v>0</v>
      </c>
      <c r="G10" s="64"/>
      <c r="H10" s="66"/>
      <c r="I10" s="68"/>
      <c r="J10" s="68"/>
    </row>
    <row r="11" spans="1:10" s="3" customFormat="1" ht="13.5" customHeight="1">
      <c r="A11" s="74" t="s">
        <v>171</v>
      </c>
      <c r="B11" s="75"/>
      <c r="C11" s="39">
        <f t="shared" si="0"/>
        <v>0</v>
      </c>
      <c r="D11" s="39">
        <f t="shared" si="1"/>
        <v>0</v>
      </c>
      <c r="E11" s="39">
        <f t="shared" si="1"/>
        <v>0</v>
      </c>
      <c r="F11" s="39">
        <f t="shared" si="1"/>
        <v>0</v>
      </c>
      <c r="G11" s="64"/>
      <c r="H11" s="66"/>
      <c r="I11" s="68"/>
      <c r="J11" s="68"/>
    </row>
    <row r="12" spans="1:10" s="3" customFormat="1" ht="15" customHeight="1">
      <c r="A12" s="74" t="s">
        <v>172</v>
      </c>
      <c r="B12" s="75"/>
      <c r="C12" s="39">
        <f t="shared" si="0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64"/>
      <c r="H12" s="66"/>
      <c r="I12" s="68"/>
      <c r="J12" s="68"/>
    </row>
    <row r="13" spans="1:10" s="3" customFormat="1" ht="15" customHeight="1">
      <c r="A13" s="74" t="s">
        <v>175</v>
      </c>
      <c r="B13" s="75"/>
      <c r="C13" s="39">
        <f t="shared" si="0"/>
        <v>6716.7</v>
      </c>
      <c r="D13" s="39">
        <f t="shared" si="1"/>
        <v>6716.7</v>
      </c>
      <c r="E13" s="39">
        <f t="shared" si="1"/>
        <v>0</v>
      </c>
      <c r="F13" s="39">
        <f t="shared" si="1"/>
        <v>0</v>
      </c>
      <c r="G13" s="58"/>
      <c r="H13" s="67"/>
      <c r="I13" s="69"/>
      <c r="J13" s="69"/>
    </row>
    <row r="14" spans="1:10" s="3" customFormat="1" ht="31.5" customHeight="1">
      <c r="A14" s="46" t="s">
        <v>47</v>
      </c>
      <c r="B14" s="36" t="s">
        <v>84</v>
      </c>
      <c r="C14" s="40"/>
      <c r="D14" s="40"/>
      <c r="E14" s="40"/>
      <c r="F14" s="40"/>
      <c r="G14" s="63"/>
      <c r="H14" s="87"/>
      <c r="I14" s="57" t="s">
        <v>217</v>
      </c>
      <c r="J14" s="57" t="s">
        <v>218</v>
      </c>
    </row>
    <row r="15" spans="1:10" s="3" customFormat="1" ht="15" customHeight="1">
      <c r="A15" s="73" t="s">
        <v>44</v>
      </c>
      <c r="B15" s="73"/>
      <c r="C15" s="39">
        <f aca="true" t="shared" si="2" ref="C15:C21">SUM(D15:F15)</f>
        <v>1364400.8229999999</v>
      </c>
      <c r="D15" s="40">
        <f>D16+D17</f>
        <v>456297.983</v>
      </c>
      <c r="E15" s="40">
        <f>E16+E17</f>
        <v>452475.64</v>
      </c>
      <c r="F15" s="40">
        <f>F16+F17</f>
        <v>455627.19999999995</v>
      </c>
      <c r="G15" s="64"/>
      <c r="H15" s="88"/>
      <c r="I15" s="68"/>
      <c r="J15" s="68"/>
    </row>
    <row r="16" spans="1:10" s="3" customFormat="1" ht="15" customHeight="1">
      <c r="A16" s="73" t="s">
        <v>33</v>
      </c>
      <c r="B16" s="73"/>
      <c r="C16" s="39">
        <f t="shared" si="2"/>
        <v>411853</v>
      </c>
      <c r="D16" s="40">
        <f aca="true" t="shared" si="3" ref="D16:F21">D24+D187+D235+D252</f>
        <v>135759.5</v>
      </c>
      <c r="E16" s="40">
        <f t="shared" si="3"/>
        <v>137257.4</v>
      </c>
      <c r="F16" s="40">
        <f t="shared" si="3"/>
        <v>138836.1</v>
      </c>
      <c r="G16" s="64"/>
      <c r="H16" s="88"/>
      <c r="I16" s="68"/>
      <c r="J16" s="68"/>
    </row>
    <row r="17" spans="1:10" s="3" customFormat="1" ht="15.75" customHeight="1">
      <c r="A17" s="73" t="s">
        <v>43</v>
      </c>
      <c r="B17" s="73"/>
      <c r="C17" s="39">
        <f t="shared" si="2"/>
        <v>952547.823</v>
      </c>
      <c r="D17" s="40">
        <f t="shared" si="3"/>
        <v>320538.483</v>
      </c>
      <c r="E17" s="40">
        <f t="shared" si="3"/>
        <v>315218.24</v>
      </c>
      <c r="F17" s="40">
        <f t="shared" si="3"/>
        <v>316791.1</v>
      </c>
      <c r="G17" s="64"/>
      <c r="H17" s="88"/>
      <c r="I17" s="68"/>
      <c r="J17" s="68"/>
    </row>
    <row r="18" spans="1:10" s="3" customFormat="1" ht="15.75" customHeight="1">
      <c r="A18" s="74" t="s">
        <v>170</v>
      </c>
      <c r="B18" s="75"/>
      <c r="C18" s="39">
        <f t="shared" si="2"/>
        <v>0</v>
      </c>
      <c r="D18" s="40">
        <f t="shared" si="3"/>
        <v>0</v>
      </c>
      <c r="E18" s="40">
        <f t="shared" si="3"/>
        <v>0</v>
      </c>
      <c r="F18" s="40">
        <f t="shared" si="3"/>
        <v>0</v>
      </c>
      <c r="G18" s="64"/>
      <c r="H18" s="88"/>
      <c r="I18" s="68"/>
      <c r="J18" s="68"/>
    </row>
    <row r="19" spans="1:10" s="3" customFormat="1" ht="15.75" customHeight="1">
      <c r="A19" s="74" t="s">
        <v>171</v>
      </c>
      <c r="B19" s="75"/>
      <c r="C19" s="39">
        <f t="shared" si="2"/>
        <v>0</v>
      </c>
      <c r="D19" s="40">
        <f t="shared" si="3"/>
        <v>0</v>
      </c>
      <c r="E19" s="40">
        <f t="shared" si="3"/>
        <v>0</v>
      </c>
      <c r="F19" s="40">
        <f t="shared" si="3"/>
        <v>0</v>
      </c>
      <c r="G19" s="64"/>
      <c r="H19" s="88"/>
      <c r="I19" s="68"/>
      <c r="J19" s="68"/>
    </row>
    <row r="20" spans="1:10" s="3" customFormat="1" ht="15.75" customHeight="1">
      <c r="A20" s="74" t="s">
        <v>172</v>
      </c>
      <c r="B20" s="75"/>
      <c r="C20" s="39">
        <f t="shared" si="2"/>
        <v>0</v>
      </c>
      <c r="D20" s="40">
        <f t="shared" si="3"/>
        <v>0</v>
      </c>
      <c r="E20" s="40">
        <f t="shared" si="3"/>
        <v>0</v>
      </c>
      <c r="F20" s="40">
        <f t="shared" si="3"/>
        <v>0</v>
      </c>
      <c r="G20" s="64"/>
      <c r="H20" s="88"/>
      <c r="I20" s="68"/>
      <c r="J20" s="68"/>
    </row>
    <row r="21" spans="1:10" s="3" customFormat="1" ht="15" customHeight="1">
      <c r="A21" s="74" t="s">
        <v>173</v>
      </c>
      <c r="B21" s="75"/>
      <c r="C21" s="39">
        <f t="shared" si="2"/>
        <v>0</v>
      </c>
      <c r="D21" s="40">
        <f t="shared" si="3"/>
        <v>0</v>
      </c>
      <c r="E21" s="40">
        <f t="shared" si="3"/>
        <v>0</v>
      </c>
      <c r="F21" s="40">
        <f t="shared" si="3"/>
        <v>0</v>
      </c>
      <c r="G21" s="85"/>
      <c r="H21" s="89"/>
      <c r="I21" s="69"/>
      <c r="J21" s="69"/>
    </row>
    <row r="22" spans="1:10" s="44" customFormat="1" ht="42" customHeight="1">
      <c r="A22" s="27" t="s">
        <v>34</v>
      </c>
      <c r="B22" s="28" t="s">
        <v>123</v>
      </c>
      <c r="C22" s="41"/>
      <c r="D22" s="41"/>
      <c r="E22" s="41"/>
      <c r="F22" s="41"/>
      <c r="G22" s="57" t="s">
        <v>240</v>
      </c>
      <c r="H22" s="57" t="s">
        <v>127</v>
      </c>
      <c r="I22" s="57" t="s">
        <v>217</v>
      </c>
      <c r="J22" s="57" t="s">
        <v>218</v>
      </c>
    </row>
    <row r="23" spans="1:10" s="4" customFormat="1" ht="13.5">
      <c r="A23" s="73" t="s">
        <v>44</v>
      </c>
      <c r="B23" s="73"/>
      <c r="C23" s="39">
        <f aca="true" t="shared" si="4" ref="C23:C29">SUM(D23:F23)</f>
        <v>157836.304</v>
      </c>
      <c r="D23" s="41">
        <f aca="true" t="shared" si="5" ref="D23:F29">D31+D39+D48+D57+D66+D76+D85+D95+D104+D113+D122+D131+D140+D149+D158+D167+D176</f>
        <v>56924.974</v>
      </c>
      <c r="E23" s="41">
        <f t="shared" si="5"/>
        <v>49946.71999999999</v>
      </c>
      <c r="F23" s="41">
        <f t="shared" si="5"/>
        <v>50964.61</v>
      </c>
      <c r="G23" s="68"/>
      <c r="H23" s="68"/>
      <c r="I23" s="68"/>
      <c r="J23" s="68"/>
    </row>
    <row r="24" spans="1:10" s="4" customFormat="1" ht="15" customHeight="1">
      <c r="A24" s="73" t="s">
        <v>33</v>
      </c>
      <c r="B24" s="73"/>
      <c r="C24" s="39">
        <f t="shared" si="4"/>
        <v>0</v>
      </c>
      <c r="D24" s="41">
        <f t="shared" si="5"/>
        <v>0</v>
      </c>
      <c r="E24" s="41">
        <f t="shared" si="5"/>
        <v>0</v>
      </c>
      <c r="F24" s="41">
        <f t="shared" si="5"/>
        <v>0</v>
      </c>
      <c r="G24" s="68"/>
      <c r="H24" s="68"/>
      <c r="I24" s="68"/>
      <c r="J24" s="68"/>
    </row>
    <row r="25" spans="1:10" s="4" customFormat="1" ht="14.25" customHeight="1">
      <c r="A25" s="73" t="s">
        <v>43</v>
      </c>
      <c r="B25" s="73"/>
      <c r="C25" s="39">
        <f t="shared" si="4"/>
        <v>157836.304</v>
      </c>
      <c r="D25" s="41">
        <f t="shared" si="5"/>
        <v>56924.974</v>
      </c>
      <c r="E25" s="41">
        <f t="shared" si="5"/>
        <v>49946.71999999999</v>
      </c>
      <c r="F25" s="41">
        <f t="shared" si="5"/>
        <v>50964.61</v>
      </c>
      <c r="G25" s="68"/>
      <c r="H25" s="68"/>
      <c r="I25" s="68"/>
      <c r="J25" s="68"/>
    </row>
    <row r="26" spans="1:10" s="3" customFormat="1" ht="15.75" customHeight="1">
      <c r="A26" s="74" t="s">
        <v>170</v>
      </c>
      <c r="B26" s="75"/>
      <c r="C26" s="39">
        <f t="shared" si="4"/>
        <v>0</v>
      </c>
      <c r="D26" s="41">
        <f t="shared" si="5"/>
        <v>0</v>
      </c>
      <c r="E26" s="41">
        <f t="shared" si="5"/>
        <v>0</v>
      </c>
      <c r="F26" s="41">
        <f t="shared" si="5"/>
        <v>0</v>
      </c>
      <c r="G26" s="68"/>
      <c r="H26" s="68"/>
      <c r="I26" s="68"/>
      <c r="J26" s="68"/>
    </row>
    <row r="27" spans="1:10" s="3" customFormat="1" ht="15.75" customHeight="1">
      <c r="A27" s="74" t="s">
        <v>171</v>
      </c>
      <c r="B27" s="75"/>
      <c r="C27" s="39">
        <f t="shared" si="4"/>
        <v>0</v>
      </c>
      <c r="D27" s="41">
        <f t="shared" si="5"/>
        <v>0</v>
      </c>
      <c r="E27" s="41">
        <f t="shared" si="5"/>
        <v>0</v>
      </c>
      <c r="F27" s="41">
        <f t="shared" si="5"/>
        <v>0</v>
      </c>
      <c r="G27" s="68"/>
      <c r="H27" s="68"/>
      <c r="I27" s="68"/>
      <c r="J27" s="68"/>
    </row>
    <row r="28" spans="1:10" s="3" customFormat="1" ht="15.75" customHeight="1">
      <c r="A28" s="74" t="s">
        <v>172</v>
      </c>
      <c r="B28" s="75"/>
      <c r="C28" s="39">
        <f t="shared" si="4"/>
        <v>0</v>
      </c>
      <c r="D28" s="41">
        <f t="shared" si="5"/>
        <v>0</v>
      </c>
      <c r="E28" s="41">
        <f t="shared" si="5"/>
        <v>0</v>
      </c>
      <c r="F28" s="41">
        <f t="shared" si="5"/>
        <v>0</v>
      </c>
      <c r="G28" s="68"/>
      <c r="H28" s="68"/>
      <c r="I28" s="68"/>
      <c r="J28" s="68"/>
    </row>
    <row r="29" spans="1:10" s="3" customFormat="1" ht="15.75" customHeight="1">
      <c r="A29" s="74" t="s">
        <v>173</v>
      </c>
      <c r="B29" s="75"/>
      <c r="C29" s="39">
        <f t="shared" si="4"/>
        <v>0</v>
      </c>
      <c r="D29" s="41">
        <f t="shared" si="5"/>
        <v>0</v>
      </c>
      <c r="E29" s="41">
        <f t="shared" si="5"/>
        <v>0</v>
      </c>
      <c r="F29" s="41">
        <f t="shared" si="5"/>
        <v>0</v>
      </c>
      <c r="G29" s="69"/>
      <c r="H29" s="69"/>
      <c r="I29" s="69"/>
      <c r="J29" s="69"/>
    </row>
    <row r="30" spans="1:10" s="4" customFormat="1" ht="39.75" customHeight="1">
      <c r="A30" s="27" t="s">
        <v>40</v>
      </c>
      <c r="B30" s="28" t="s">
        <v>185</v>
      </c>
      <c r="C30" s="29"/>
      <c r="D30" s="29"/>
      <c r="E30" s="29"/>
      <c r="F30" s="29"/>
      <c r="G30" s="57" t="s">
        <v>241</v>
      </c>
      <c r="H30" s="57" t="s">
        <v>110</v>
      </c>
      <c r="I30" s="57" t="s">
        <v>217</v>
      </c>
      <c r="J30" s="57" t="s">
        <v>218</v>
      </c>
    </row>
    <row r="31" spans="1:10" s="4" customFormat="1" ht="13.5">
      <c r="A31" s="73" t="s">
        <v>44</v>
      </c>
      <c r="B31" s="73"/>
      <c r="C31" s="39">
        <f aca="true" t="shared" si="6" ref="C31:C37">SUM(D31:F31)</f>
        <v>2451.033</v>
      </c>
      <c r="D31" s="29">
        <f>SUM(D32:D37)</f>
        <v>571.233</v>
      </c>
      <c r="E31" s="29">
        <f>SUM(E32:E37)</f>
        <v>939.9</v>
      </c>
      <c r="F31" s="29">
        <f>SUM(F32:F37)</f>
        <v>939.9</v>
      </c>
      <c r="G31" s="68"/>
      <c r="H31" s="68"/>
      <c r="I31" s="68"/>
      <c r="J31" s="68"/>
    </row>
    <row r="32" spans="1:10" s="4" customFormat="1" ht="13.5">
      <c r="A32" s="73" t="s">
        <v>33</v>
      </c>
      <c r="B32" s="73"/>
      <c r="C32" s="39">
        <f t="shared" si="6"/>
        <v>0</v>
      </c>
      <c r="D32" s="29">
        <v>0</v>
      </c>
      <c r="E32" s="29">
        <v>0</v>
      </c>
      <c r="F32" s="29">
        <v>0</v>
      </c>
      <c r="G32" s="68"/>
      <c r="H32" s="68"/>
      <c r="I32" s="68"/>
      <c r="J32" s="68"/>
    </row>
    <row r="33" spans="1:10" s="4" customFormat="1" ht="15" customHeight="1">
      <c r="A33" s="73" t="s">
        <v>43</v>
      </c>
      <c r="B33" s="73"/>
      <c r="C33" s="39">
        <f t="shared" si="6"/>
        <v>2451.033</v>
      </c>
      <c r="D33" s="29">
        <v>571.233</v>
      </c>
      <c r="E33" s="29">
        <v>939.9</v>
      </c>
      <c r="F33" s="29">
        <v>939.9</v>
      </c>
      <c r="G33" s="68"/>
      <c r="H33" s="68"/>
      <c r="I33" s="68"/>
      <c r="J33" s="68"/>
    </row>
    <row r="34" spans="1:10" s="3" customFormat="1" ht="15.75" customHeight="1">
      <c r="A34" s="74" t="s">
        <v>170</v>
      </c>
      <c r="B34" s="75"/>
      <c r="C34" s="39">
        <f t="shared" si="6"/>
        <v>0</v>
      </c>
      <c r="D34" s="40">
        <v>0</v>
      </c>
      <c r="E34" s="40">
        <v>0</v>
      </c>
      <c r="F34" s="40">
        <v>0</v>
      </c>
      <c r="G34" s="68"/>
      <c r="H34" s="68"/>
      <c r="I34" s="68"/>
      <c r="J34" s="68"/>
    </row>
    <row r="35" spans="1:10" s="3" customFormat="1" ht="15.75" customHeight="1">
      <c r="A35" s="74" t="s">
        <v>171</v>
      </c>
      <c r="B35" s="75"/>
      <c r="C35" s="39">
        <f t="shared" si="6"/>
        <v>0</v>
      </c>
      <c r="D35" s="40">
        <v>0</v>
      </c>
      <c r="E35" s="40">
        <v>0</v>
      </c>
      <c r="F35" s="40">
        <v>0</v>
      </c>
      <c r="G35" s="68"/>
      <c r="H35" s="68"/>
      <c r="I35" s="68"/>
      <c r="J35" s="68"/>
    </row>
    <row r="36" spans="1:10" s="3" customFormat="1" ht="15.75" customHeight="1">
      <c r="A36" s="74" t="s">
        <v>172</v>
      </c>
      <c r="B36" s="75"/>
      <c r="C36" s="39">
        <f t="shared" si="6"/>
        <v>0</v>
      </c>
      <c r="D36" s="40">
        <v>0</v>
      </c>
      <c r="E36" s="40">
        <v>0</v>
      </c>
      <c r="F36" s="40">
        <v>0</v>
      </c>
      <c r="G36" s="68"/>
      <c r="H36" s="68"/>
      <c r="I36" s="68"/>
      <c r="J36" s="68"/>
    </row>
    <row r="37" spans="1:10" s="3" customFormat="1" ht="15.75" customHeight="1">
      <c r="A37" s="74" t="s">
        <v>173</v>
      </c>
      <c r="B37" s="75"/>
      <c r="C37" s="39">
        <f t="shared" si="6"/>
        <v>0</v>
      </c>
      <c r="D37" s="40">
        <v>0</v>
      </c>
      <c r="E37" s="40">
        <v>0</v>
      </c>
      <c r="F37" s="40">
        <v>0</v>
      </c>
      <c r="G37" s="69"/>
      <c r="H37" s="69"/>
      <c r="I37" s="69"/>
      <c r="J37" s="69"/>
    </row>
    <row r="38" spans="1:10" s="4" customFormat="1" ht="31.5" customHeight="1">
      <c r="A38" s="47" t="s">
        <v>93</v>
      </c>
      <c r="B38" s="28" t="s">
        <v>160</v>
      </c>
      <c r="C38" s="29"/>
      <c r="D38" s="29"/>
      <c r="E38" s="29"/>
      <c r="F38" s="29"/>
      <c r="G38" s="57" t="s">
        <v>137</v>
      </c>
      <c r="H38" s="57" t="s">
        <v>111</v>
      </c>
      <c r="I38" s="57" t="s">
        <v>217</v>
      </c>
      <c r="J38" s="57" t="s">
        <v>218</v>
      </c>
    </row>
    <row r="39" spans="1:10" s="4" customFormat="1" ht="13.5">
      <c r="A39" s="73" t="s">
        <v>44</v>
      </c>
      <c r="B39" s="73"/>
      <c r="C39" s="39">
        <f aca="true" t="shared" si="7" ref="C39:C45">SUM(D39:F39)</f>
        <v>356.941</v>
      </c>
      <c r="D39" s="29">
        <f>SUM(D40:D45)</f>
        <v>88.017</v>
      </c>
      <c r="E39" s="29">
        <f>SUM(E40:E45)</f>
        <v>134.462</v>
      </c>
      <c r="F39" s="29">
        <f>SUM(F40:F45)</f>
        <v>134.462</v>
      </c>
      <c r="G39" s="68"/>
      <c r="H39" s="68"/>
      <c r="I39" s="68"/>
      <c r="J39" s="68"/>
    </row>
    <row r="40" spans="1:10" s="4" customFormat="1" ht="13.5">
      <c r="A40" s="73" t="s">
        <v>33</v>
      </c>
      <c r="B40" s="73"/>
      <c r="C40" s="39">
        <f t="shared" si="7"/>
        <v>0</v>
      </c>
      <c r="D40" s="29">
        <v>0</v>
      </c>
      <c r="E40" s="29">
        <v>0</v>
      </c>
      <c r="F40" s="29">
        <v>0</v>
      </c>
      <c r="G40" s="68"/>
      <c r="H40" s="68"/>
      <c r="I40" s="68"/>
      <c r="J40" s="68"/>
    </row>
    <row r="41" spans="1:10" s="4" customFormat="1" ht="15" customHeight="1">
      <c r="A41" s="73" t="s">
        <v>43</v>
      </c>
      <c r="B41" s="73"/>
      <c r="C41" s="39">
        <f t="shared" si="7"/>
        <v>356.941</v>
      </c>
      <c r="D41" s="54">
        <v>88.017</v>
      </c>
      <c r="E41" s="29">
        <v>134.462</v>
      </c>
      <c r="F41" s="29">
        <v>134.462</v>
      </c>
      <c r="G41" s="68"/>
      <c r="H41" s="68"/>
      <c r="I41" s="68"/>
      <c r="J41" s="68"/>
    </row>
    <row r="42" spans="1:10" s="3" customFormat="1" ht="15.75" customHeight="1">
      <c r="A42" s="74" t="s">
        <v>170</v>
      </c>
      <c r="B42" s="75"/>
      <c r="C42" s="39">
        <f t="shared" si="7"/>
        <v>0</v>
      </c>
      <c r="D42" s="40">
        <v>0</v>
      </c>
      <c r="E42" s="40">
        <v>0</v>
      </c>
      <c r="F42" s="40">
        <v>0</v>
      </c>
      <c r="G42" s="68"/>
      <c r="H42" s="68"/>
      <c r="I42" s="68"/>
      <c r="J42" s="68"/>
    </row>
    <row r="43" spans="1:10" s="3" customFormat="1" ht="15.75" customHeight="1">
      <c r="A43" s="74" t="s">
        <v>171</v>
      </c>
      <c r="B43" s="75"/>
      <c r="C43" s="39">
        <f t="shared" si="7"/>
        <v>0</v>
      </c>
      <c r="D43" s="40">
        <v>0</v>
      </c>
      <c r="E43" s="40">
        <v>0</v>
      </c>
      <c r="F43" s="40">
        <v>0</v>
      </c>
      <c r="G43" s="68"/>
      <c r="H43" s="68"/>
      <c r="I43" s="68"/>
      <c r="J43" s="68"/>
    </row>
    <row r="44" spans="1:10" s="3" customFormat="1" ht="15.75" customHeight="1">
      <c r="A44" s="74" t="s">
        <v>172</v>
      </c>
      <c r="B44" s="75"/>
      <c r="C44" s="39">
        <f t="shared" si="7"/>
        <v>0</v>
      </c>
      <c r="D44" s="40">
        <v>0</v>
      </c>
      <c r="E44" s="40">
        <v>0</v>
      </c>
      <c r="F44" s="40">
        <v>0</v>
      </c>
      <c r="G44" s="68"/>
      <c r="H44" s="68"/>
      <c r="I44" s="68"/>
      <c r="J44" s="68"/>
    </row>
    <row r="45" spans="1:10" s="3" customFormat="1" ht="15.75" customHeight="1">
      <c r="A45" s="74" t="s">
        <v>173</v>
      </c>
      <c r="B45" s="75"/>
      <c r="C45" s="39">
        <f t="shared" si="7"/>
        <v>0</v>
      </c>
      <c r="D45" s="40">
        <v>0</v>
      </c>
      <c r="E45" s="40">
        <v>0</v>
      </c>
      <c r="F45" s="40">
        <v>0</v>
      </c>
      <c r="G45" s="68"/>
      <c r="H45" s="69"/>
      <c r="I45" s="69"/>
      <c r="J45" s="69"/>
    </row>
    <row r="46" spans="1:10" s="4" customFormat="1" ht="33" customHeight="1">
      <c r="A46" s="30"/>
      <c r="B46" s="31" t="s">
        <v>161</v>
      </c>
      <c r="C46" s="29"/>
      <c r="D46" s="29"/>
      <c r="E46" s="29"/>
      <c r="F46" s="29"/>
      <c r="G46" s="69"/>
      <c r="H46" s="48" t="s">
        <v>169</v>
      </c>
      <c r="I46" s="35" t="s">
        <v>169</v>
      </c>
      <c r="J46" s="35" t="s">
        <v>174</v>
      </c>
    </row>
    <row r="47" spans="1:10" s="4" customFormat="1" ht="56.25" customHeight="1">
      <c r="A47" s="27" t="s">
        <v>94</v>
      </c>
      <c r="B47" s="28" t="s">
        <v>0</v>
      </c>
      <c r="C47" s="29"/>
      <c r="D47" s="29"/>
      <c r="E47" s="29"/>
      <c r="F47" s="29"/>
      <c r="G47" s="70" t="s">
        <v>137</v>
      </c>
      <c r="H47" s="57" t="s">
        <v>129</v>
      </c>
      <c r="I47" s="57" t="s">
        <v>217</v>
      </c>
      <c r="J47" s="57" t="s">
        <v>218</v>
      </c>
    </row>
    <row r="48" spans="1:10" s="4" customFormat="1" ht="15" customHeight="1">
      <c r="A48" s="73" t="s">
        <v>44</v>
      </c>
      <c r="B48" s="73"/>
      <c r="C48" s="39">
        <f aca="true" t="shared" si="8" ref="C48:C54">SUM(D48:F48)</f>
        <v>431.7355</v>
      </c>
      <c r="D48" s="29">
        <f>SUM(D49:D54)</f>
        <v>110.7855</v>
      </c>
      <c r="E48" s="29">
        <f>SUM(E49:E54)</f>
        <v>160.475</v>
      </c>
      <c r="F48" s="29">
        <f>SUM(F49:F54)</f>
        <v>160.475</v>
      </c>
      <c r="G48" s="70"/>
      <c r="H48" s="68"/>
      <c r="I48" s="68"/>
      <c r="J48" s="68"/>
    </row>
    <row r="49" spans="1:10" s="4" customFormat="1" ht="13.5">
      <c r="A49" s="73" t="s">
        <v>33</v>
      </c>
      <c r="B49" s="73"/>
      <c r="C49" s="39">
        <f t="shared" si="8"/>
        <v>0</v>
      </c>
      <c r="D49" s="29">
        <v>0</v>
      </c>
      <c r="E49" s="29">
        <v>0</v>
      </c>
      <c r="F49" s="29">
        <v>0</v>
      </c>
      <c r="G49" s="70"/>
      <c r="H49" s="68"/>
      <c r="I49" s="68"/>
      <c r="J49" s="68"/>
    </row>
    <row r="50" spans="1:10" s="4" customFormat="1" ht="15" customHeight="1">
      <c r="A50" s="73" t="s">
        <v>43</v>
      </c>
      <c r="B50" s="73"/>
      <c r="C50" s="39">
        <f t="shared" si="8"/>
        <v>431.7355</v>
      </c>
      <c r="D50" s="55">
        <v>110.7855</v>
      </c>
      <c r="E50" s="29">
        <v>160.475</v>
      </c>
      <c r="F50" s="29">
        <v>160.475</v>
      </c>
      <c r="G50" s="70"/>
      <c r="H50" s="68"/>
      <c r="I50" s="68"/>
      <c r="J50" s="68"/>
    </row>
    <row r="51" spans="1:10" s="3" customFormat="1" ht="15.75" customHeight="1">
      <c r="A51" s="74" t="s">
        <v>170</v>
      </c>
      <c r="B51" s="75"/>
      <c r="C51" s="39">
        <f t="shared" si="8"/>
        <v>0</v>
      </c>
      <c r="D51" s="40">
        <v>0</v>
      </c>
      <c r="E51" s="40">
        <v>0</v>
      </c>
      <c r="F51" s="40">
        <v>0</v>
      </c>
      <c r="G51" s="70"/>
      <c r="H51" s="68"/>
      <c r="I51" s="68"/>
      <c r="J51" s="68"/>
    </row>
    <row r="52" spans="1:10" s="3" customFormat="1" ht="15.75" customHeight="1">
      <c r="A52" s="74" t="s">
        <v>171</v>
      </c>
      <c r="B52" s="75"/>
      <c r="C52" s="39">
        <f t="shared" si="8"/>
        <v>0</v>
      </c>
      <c r="D52" s="40">
        <v>0</v>
      </c>
      <c r="E52" s="40">
        <v>0</v>
      </c>
      <c r="F52" s="40">
        <v>0</v>
      </c>
      <c r="G52" s="70"/>
      <c r="H52" s="68"/>
      <c r="I52" s="68"/>
      <c r="J52" s="68"/>
    </row>
    <row r="53" spans="1:10" s="3" customFormat="1" ht="15.75" customHeight="1">
      <c r="A53" s="74" t="s">
        <v>172</v>
      </c>
      <c r="B53" s="75"/>
      <c r="C53" s="39">
        <f t="shared" si="8"/>
        <v>0</v>
      </c>
      <c r="D53" s="40">
        <v>0</v>
      </c>
      <c r="E53" s="40">
        <v>0</v>
      </c>
      <c r="F53" s="40">
        <v>0</v>
      </c>
      <c r="G53" s="70"/>
      <c r="H53" s="68"/>
      <c r="I53" s="68"/>
      <c r="J53" s="68"/>
    </row>
    <row r="54" spans="1:10" s="3" customFormat="1" ht="15.75" customHeight="1">
      <c r="A54" s="74" t="s">
        <v>173</v>
      </c>
      <c r="B54" s="75"/>
      <c r="C54" s="39">
        <f t="shared" si="8"/>
        <v>0</v>
      </c>
      <c r="D54" s="40">
        <v>0</v>
      </c>
      <c r="E54" s="40">
        <v>0</v>
      </c>
      <c r="F54" s="40">
        <v>0</v>
      </c>
      <c r="G54" s="70"/>
      <c r="H54" s="69"/>
      <c r="I54" s="69"/>
      <c r="J54" s="69"/>
    </row>
    <row r="55" spans="1:10" s="4" customFormat="1" ht="33.75" customHeight="1">
      <c r="A55" s="30"/>
      <c r="B55" s="31" t="s">
        <v>233</v>
      </c>
      <c r="C55" s="29"/>
      <c r="D55" s="29"/>
      <c r="E55" s="29"/>
      <c r="F55" s="29"/>
      <c r="G55" s="71"/>
      <c r="H55" s="48" t="s">
        <v>169</v>
      </c>
      <c r="I55" s="35" t="s">
        <v>169</v>
      </c>
      <c r="J55" s="35" t="s">
        <v>174</v>
      </c>
    </row>
    <row r="56" spans="1:10" ht="30" customHeight="1">
      <c r="A56" s="27" t="s">
        <v>95</v>
      </c>
      <c r="B56" s="28" t="s">
        <v>96</v>
      </c>
      <c r="C56" s="29"/>
      <c r="D56" s="29"/>
      <c r="E56" s="29"/>
      <c r="F56" s="29"/>
      <c r="G56" s="70" t="s">
        <v>137</v>
      </c>
      <c r="H56" s="57" t="s">
        <v>112</v>
      </c>
      <c r="I56" s="57" t="s">
        <v>217</v>
      </c>
      <c r="J56" s="57" t="s">
        <v>218</v>
      </c>
    </row>
    <row r="57" spans="1:10" s="5" customFormat="1" ht="15" customHeight="1">
      <c r="A57" s="73" t="s">
        <v>44</v>
      </c>
      <c r="B57" s="73"/>
      <c r="C57" s="39">
        <f aca="true" t="shared" si="9" ref="C57:C63">SUM(D57:F57)</f>
        <v>185.4795</v>
      </c>
      <c r="D57" s="29">
        <f>SUM(D58:D63)</f>
        <v>47.4795</v>
      </c>
      <c r="E57" s="29">
        <f>SUM(E58:E63)</f>
        <v>69</v>
      </c>
      <c r="F57" s="29">
        <f>SUM(F58:F63)</f>
        <v>69</v>
      </c>
      <c r="G57" s="70"/>
      <c r="H57" s="68"/>
      <c r="I57" s="68"/>
      <c r="J57" s="68"/>
    </row>
    <row r="58" spans="1:10" s="5" customFormat="1" ht="18" customHeight="1">
      <c r="A58" s="73" t="s">
        <v>33</v>
      </c>
      <c r="B58" s="73"/>
      <c r="C58" s="39">
        <f t="shared" si="9"/>
        <v>0</v>
      </c>
      <c r="D58" s="29">
        <v>0</v>
      </c>
      <c r="E58" s="29">
        <v>0</v>
      </c>
      <c r="F58" s="29">
        <v>0</v>
      </c>
      <c r="G58" s="70"/>
      <c r="H58" s="68"/>
      <c r="I58" s="68"/>
      <c r="J58" s="68"/>
    </row>
    <row r="59" spans="1:10" ht="13.5">
      <c r="A59" s="73" t="s">
        <v>43</v>
      </c>
      <c r="B59" s="73"/>
      <c r="C59" s="39">
        <f t="shared" si="9"/>
        <v>185.4795</v>
      </c>
      <c r="D59" s="55">
        <v>47.4795</v>
      </c>
      <c r="E59" s="29">
        <v>69</v>
      </c>
      <c r="F59" s="29">
        <v>69</v>
      </c>
      <c r="G59" s="70"/>
      <c r="H59" s="68"/>
      <c r="I59" s="68"/>
      <c r="J59" s="68"/>
    </row>
    <row r="60" spans="1:10" s="3" customFormat="1" ht="15.75" customHeight="1">
      <c r="A60" s="74" t="s">
        <v>170</v>
      </c>
      <c r="B60" s="75"/>
      <c r="C60" s="39">
        <f t="shared" si="9"/>
        <v>0</v>
      </c>
      <c r="D60" s="40">
        <v>0</v>
      </c>
      <c r="E60" s="40">
        <v>0</v>
      </c>
      <c r="F60" s="40">
        <v>0</v>
      </c>
      <c r="G60" s="70"/>
      <c r="H60" s="68"/>
      <c r="I60" s="68"/>
      <c r="J60" s="68"/>
    </row>
    <row r="61" spans="1:10" s="3" customFormat="1" ht="15.75" customHeight="1">
      <c r="A61" s="74" t="s">
        <v>171</v>
      </c>
      <c r="B61" s="75"/>
      <c r="C61" s="39">
        <f t="shared" si="9"/>
        <v>0</v>
      </c>
      <c r="D61" s="40">
        <v>0</v>
      </c>
      <c r="E61" s="40">
        <v>0</v>
      </c>
      <c r="F61" s="40">
        <v>0</v>
      </c>
      <c r="G61" s="70"/>
      <c r="H61" s="68"/>
      <c r="I61" s="68"/>
      <c r="J61" s="68"/>
    </row>
    <row r="62" spans="1:10" s="3" customFormat="1" ht="15.75" customHeight="1">
      <c r="A62" s="74" t="s">
        <v>172</v>
      </c>
      <c r="B62" s="75"/>
      <c r="C62" s="39">
        <f t="shared" si="9"/>
        <v>0</v>
      </c>
      <c r="D62" s="40">
        <v>0</v>
      </c>
      <c r="E62" s="40">
        <v>0</v>
      </c>
      <c r="F62" s="40">
        <v>0</v>
      </c>
      <c r="G62" s="70"/>
      <c r="H62" s="68"/>
      <c r="I62" s="68"/>
      <c r="J62" s="68"/>
    </row>
    <row r="63" spans="1:10" s="3" customFormat="1" ht="15.75" customHeight="1">
      <c r="A63" s="74" t="s">
        <v>173</v>
      </c>
      <c r="B63" s="75"/>
      <c r="C63" s="39">
        <f t="shared" si="9"/>
        <v>0</v>
      </c>
      <c r="D63" s="40">
        <v>0</v>
      </c>
      <c r="E63" s="40">
        <v>0</v>
      </c>
      <c r="F63" s="40">
        <v>0</v>
      </c>
      <c r="G63" s="70"/>
      <c r="H63" s="69"/>
      <c r="I63" s="69"/>
      <c r="J63" s="69"/>
    </row>
    <row r="64" spans="1:10" ht="30" customHeight="1">
      <c r="A64" s="30"/>
      <c r="B64" s="31" t="s">
        <v>234</v>
      </c>
      <c r="C64" s="29"/>
      <c r="D64" s="29"/>
      <c r="E64" s="29"/>
      <c r="F64" s="29"/>
      <c r="G64" s="71"/>
      <c r="H64" s="48" t="s">
        <v>169</v>
      </c>
      <c r="I64" s="35" t="s">
        <v>169</v>
      </c>
      <c r="J64" s="35" t="s">
        <v>174</v>
      </c>
    </row>
    <row r="65" spans="1:10" ht="44.25" customHeight="1">
      <c r="A65" s="27" t="s">
        <v>97</v>
      </c>
      <c r="B65" s="28" t="s">
        <v>122</v>
      </c>
      <c r="C65" s="29"/>
      <c r="D65" s="29"/>
      <c r="E65" s="29"/>
      <c r="F65" s="29"/>
      <c r="G65" s="70" t="s">
        <v>137</v>
      </c>
      <c r="H65" s="57" t="s">
        <v>1</v>
      </c>
      <c r="I65" s="57" t="s">
        <v>217</v>
      </c>
      <c r="J65" s="57" t="s">
        <v>218</v>
      </c>
    </row>
    <row r="66" spans="1:10" ht="13.5">
      <c r="A66" s="73" t="s">
        <v>44</v>
      </c>
      <c r="B66" s="73"/>
      <c r="C66" s="39">
        <f aca="true" t="shared" si="10" ref="C66:C72">SUM(D66:F66)</f>
        <v>51569.90579</v>
      </c>
      <c r="D66" s="29">
        <f>SUM(D67:D72)</f>
        <v>21168.47179</v>
      </c>
      <c r="E66" s="29">
        <f>SUM(E67:E72)</f>
        <v>15754.052</v>
      </c>
      <c r="F66" s="29">
        <f>SUM(F67:F72)</f>
        <v>14647.382</v>
      </c>
      <c r="G66" s="70"/>
      <c r="H66" s="68"/>
      <c r="I66" s="68"/>
      <c r="J66" s="68"/>
    </row>
    <row r="67" spans="1:10" ht="13.5">
      <c r="A67" s="73" t="s">
        <v>33</v>
      </c>
      <c r="B67" s="73"/>
      <c r="C67" s="39">
        <f t="shared" si="10"/>
        <v>0</v>
      </c>
      <c r="D67" s="29">
        <v>0</v>
      </c>
      <c r="E67" s="29">
        <v>0</v>
      </c>
      <c r="F67" s="29">
        <v>0</v>
      </c>
      <c r="G67" s="70"/>
      <c r="H67" s="68"/>
      <c r="I67" s="68"/>
      <c r="J67" s="68"/>
    </row>
    <row r="68" spans="1:10" ht="13.5">
      <c r="A68" s="73" t="s">
        <v>43</v>
      </c>
      <c r="B68" s="73"/>
      <c r="C68" s="39">
        <f t="shared" si="10"/>
        <v>51569.90579</v>
      </c>
      <c r="D68" s="55">
        <v>21168.47179</v>
      </c>
      <c r="E68" s="29">
        <v>15754.052</v>
      </c>
      <c r="F68" s="29">
        <v>14647.382</v>
      </c>
      <c r="G68" s="70"/>
      <c r="H68" s="68"/>
      <c r="I68" s="68"/>
      <c r="J68" s="68"/>
    </row>
    <row r="69" spans="1:10" s="3" customFormat="1" ht="15.75" customHeight="1">
      <c r="A69" s="74" t="s">
        <v>170</v>
      </c>
      <c r="B69" s="75"/>
      <c r="C69" s="39">
        <f t="shared" si="10"/>
        <v>0</v>
      </c>
      <c r="D69" s="40">
        <v>0</v>
      </c>
      <c r="E69" s="40">
        <v>0</v>
      </c>
      <c r="F69" s="40">
        <v>0</v>
      </c>
      <c r="G69" s="70"/>
      <c r="H69" s="68"/>
      <c r="I69" s="68"/>
      <c r="J69" s="68"/>
    </row>
    <row r="70" spans="1:10" s="3" customFormat="1" ht="15.75" customHeight="1">
      <c r="A70" s="74" t="s">
        <v>171</v>
      </c>
      <c r="B70" s="75"/>
      <c r="C70" s="39">
        <f t="shared" si="10"/>
        <v>0</v>
      </c>
      <c r="D70" s="40">
        <v>0</v>
      </c>
      <c r="E70" s="40">
        <v>0</v>
      </c>
      <c r="F70" s="40">
        <v>0</v>
      </c>
      <c r="G70" s="70"/>
      <c r="H70" s="68"/>
      <c r="I70" s="68"/>
      <c r="J70" s="68"/>
    </row>
    <row r="71" spans="1:10" s="3" customFormat="1" ht="15.75" customHeight="1">
      <c r="A71" s="74" t="s">
        <v>172</v>
      </c>
      <c r="B71" s="75"/>
      <c r="C71" s="39">
        <f t="shared" si="10"/>
        <v>0</v>
      </c>
      <c r="D71" s="40">
        <v>0</v>
      </c>
      <c r="E71" s="40">
        <v>0</v>
      </c>
      <c r="F71" s="40">
        <v>0</v>
      </c>
      <c r="G71" s="70"/>
      <c r="H71" s="68"/>
      <c r="I71" s="68"/>
      <c r="J71" s="68"/>
    </row>
    <row r="72" spans="1:10" s="3" customFormat="1" ht="15.75" customHeight="1">
      <c r="A72" s="74" t="s">
        <v>173</v>
      </c>
      <c r="B72" s="75"/>
      <c r="C72" s="39">
        <f t="shared" si="10"/>
        <v>0</v>
      </c>
      <c r="D72" s="40">
        <v>0</v>
      </c>
      <c r="E72" s="40">
        <v>0</v>
      </c>
      <c r="F72" s="40">
        <v>0</v>
      </c>
      <c r="G72" s="70"/>
      <c r="H72" s="69"/>
      <c r="I72" s="69"/>
      <c r="J72" s="69"/>
    </row>
    <row r="73" spans="1:10" ht="127.5" customHeight="1">
      <c r="A73" s="30"/>
      <c r="B73" s="31" t="s">
        <v>207</v>
      </c>
      <c r="C73" s="29"/>
      <c r="D73" s="29"/>
      <c r="E73" s="29"/>
      <c r="F73" s="29"/>
      <c r="G73" s="70"/>
      <c r="H73" s="48" t="s">
        <v>169</v>
      </c>
      <c r="I73" s="35" t="s">
        <v>169</v>
      </c>
      <c r="J73" s="35" t="s">
        <v>219</v>
      </c>
    </row>
    <row r="74" spans="1:10" ht="44.25" customHeight="1">
      <c r="A74" s="30"/>
      <c r="B74" s="31" t="s">
        <v>235</v>
      </c>
      <c r="C74" s="29"/>
      <c r="D74" s="29"/>
      <c r="E74" s="29"/>
      <c r="F74" s="29"/>
      <c r="G74" s="71"/>
      <c r="H74" s="48" t="s">
        <v>169</v>
      </c>
      <c r="I74" s="35" t="s">
        <v>169</v>
      </c>
      <c r="J74" s="35" t="s">
        <v>174</v>
      </c>
    </row>
    <row r="75" spans="1:10" s="6" customFormat="1" ht="81" customHeight="1">
      <c r="A75" s="27" t="s">
        <v>98</v>
      </c>
      <c r="B75" s="28" t="s">
        <v>86</v>
      </c>
      <c r="C75" s="29"/>
      <c r="D75" s="29"/>
      <c r="E75" s="29"/>
      <c r="F75" s="29"/>
      <c r="G75" s="70" t="s">
        <v>137</v>
      </c>
      <c r="H75" s="57" t="s">
        <v>71</v>
      </c>
      <c r="I75" s="57" t="s">
        <v>217</v>
      </c>
      <c r="J75" s="57" t="s">
        <v>218</v>
      </c>
    </row>
    <row r="76" spans="1:10" s="6" customFormat="1" ht="13.5">
      <c r="A76" s="73" t="s">
        <v>44</v>
      </c>
      <c r="B76" s="73"/>
      <c r="C76" s="39">
        <f aca="true" t="shared" si="11" ref="C76:C82">SUM(D76:F76)</f>
        <v>2926.17098</v>
      </c>
      <c r="D76" s="29">
        <f>SUM(D77:D82)</f>
        <v>916.35898</v>
      </c>
      <c r="E76" s="29">
        <f>SUM(E77:E82)</f>
        <v>1004.906</v>
      </c>
      <c r="F76" s="29">
        <f>SUM(F77:F82)</f>
        <v>1004.906</v>
      </c>
      <c r="G76" s="70"/>
      <c r="H76" s="68"/>
      <c r="I76" s="68"/>
      <c r="J76" s="68"/>
    </row>
    <row r="77" spans="1:10" s="6" customFormat="1" ht="13.5">
      <c r="A77" s="73" t="s">
        <v>33</v>
      </c>
      <c r="B77" s="73"/>
      <c r="C77" s="39">
        <f t="shared" si="11"/>
        <v>0</v>
      </c>
      <c r="D77" s="29">
        <v>0</v>
      </c>
      <c r="E77" s="29">
        <v>0</v>
      </c>
      <c r="F77" s="29">
        <v>0</v>
      </c>
      <c r="G77" s="70"/>
      <c r="H77" s="68"/>
      <c r="I77" s="68"/>
      <c r="J77" s="68"/>
    </row>
    <row r="78" spans="1:10" s="6" customFormat="1" ht="13.5">
      <c r="A78" s="73" t="s">
        <v>43</v>
      </c>
      <c r="B78" s="73"/>
      <c r="C78" s="39">
        <f t="shared" si="11"/>
        <v>2926.17098</v>
      </c>
      <c r="D78" s="55">
        <v>916.35898</v>
      </c>
      <c r="E78" s="29">
        <v>1004.906</v>
      </c>
      <c r="F78" s="29">
        <v>1004.906</v>
      </c>
      <c r="G78" s="70"/>
      <c r="H78" s="68"/>
      <c r="I78" s="68"/>
      <c r="J78" s="68"/>
    </row>
    <row r="79" spans="1:10" s="3" customFormat="1" ht="15.75" customHeight="1">
      <c r="A79" s="74" t="s">
        <v>170</v>
      </c>
      <c r="B79" s="75"/>
      <c r="C79" s="39">
        <f t="shared" si="11"/>
        <v>0</v>
      </c>
      <c r="D79" s="40">
        <v>0</v>
      </c>
      <c r="E79" s="40">
        <v>0</v>
      </c>
      <c r="F79" s="40">
        <v>0</v>
      </c>
      <c r="G79" s="70"/>
      <c r="H79" s="68"/>
      <c r="I79" s="68"/>
      <c r="J79" s="68"/>
    </row>
    <row r="80" spans="1:10" s="3" customFormat="1" ht="15.75" customHeight="1">
      <c r="A80" s="74" t="s">
        <v>171</v>
      </c>
      <c r="B80" s="75"/>
      <c r="C80" s="39">
        <f t="shared" si="11"/>
        <v>0</v>
      </c>
      <c r="D80" s="40">
        <v>0</v>
      </c>
      <c r="E80" s="40">
        <v>0</v>
      </c>
      <c r="F80" s="40">
        <v>0</v>
      </c>
      <c r="G80" s="70"/>
      <c r="H80" s="68"/>
      <c r="I80" s="68"/>
      <c r="J80" s="68"/>
    </row>
    <row r="81" spans="1:10" s="3" customFormat="1" ht="15.75" customHeight="1">
      <c r="A81" s="74" t="s">
        <v>172</v>
      </c>
      <c r="B81" s="75"/>
      <c r="C81" s="39">
        <f t="shared" si="11"/>
        <v>0</v>
      </c>
      <c r="D81" s="40">
        <v>0</v>
      </c>
      <c r="E81" s="40">
        <v>0</v>
      </c>
      <c r="F81" s="40">
        <v>0</v>
      </c>
      <c r="G81" s="70"/>
      <c r="H81" s="68"/>
      <c r="I81" s="68"/>
      <c r="J81" s="68"/>
    </row>
    <row r="82" spans="1:10" s="3" customFormat="1" ht="15.75" customHeight="1">
      <c r="A82" s="74" t="s">
        <v>173</v>
      </c>
      <c r="B82" s="75"/>
      <c r="C82" s="39">
        <f t="shared" si="11"/>
        <v>0</v>
      </c>
      <c r="D82" s="40">
        <v>0</v>
      </c>
      <c r="E82" s="40">
        <v>0</v>
      </c>
      <c r="F82" s="40">
        <v>0</v>
      </c>
      <c r="G82" s="70"/>
      <c r="H82" s="69"/>
      <c r="I82" s="69"/>
      <c r="J82" s="69"/>
    </row>
    <row r="83" spans="1:10" s="6" customFormat="1" ht="95.25" customHeight="1">
      <c r="A83" s="30"/>
      <c r="B83" s="34" t="s">
        <v>221</v>
      </c>
      <c r="C83" s="29"/>
      <c r="D83" s="29"/>
      <c r="E83" s="29"/>
      <c r="F83" s="29"/>
      <c r="G83" s="71"/>
      <c r="H83" s="48" t="s">
        <v>169</v>
      </c>
      <c r="I83" s="35" t="s">
        <v>169</v>
      </c>
      <c r="J83" s="35" t="s">
        <v>174</v>
      </c>
    </row>
    <row r="84" spans="1:10" ht="36" customHeight="1">
      <c r="A84" s="27" t="s">
        <v>99</v>
      </c>
      <c r="B84" s="28" t="s">
        <v>100</v>
      </c>
      <c r="C84" s="29"/>
      <c r="D84" s="29"/>
      <c r="E84" s="29"/>
      <c r="F84" s="29"/>
      <c r="G84" s="70" t="s">
        <v>137</v>
      </c>
      <c r="H84" s="57" t="s">
        <v>2</v>
      </c>
      <c r="I84" s="57" t="s">
        <v>217</v>
      </c>
      <c r="J84" s="57" t="s">
        <v>218</v>
      </c>
    </row>
    <row r="85" spans="1:10" ht="13.5">
      <c r="A85" s="73" t="s">
        <v>44</v>
      </c>
      <c r="B85" s="73"/>
      <c r="C85" s="39">
        <f aca="true" t="shared" si="12" ref="C85:C91">SUM(D85:F85)</f>
        <v>4498.832</v>
      </c>
      <c r="D85" s="29">
        <f>SUM(D86:D91)</f>
        <v>1685.582</v>
      </c>
      <c r="E85" s="29">
        <f>SUM(E86:E91)</f>
        <v>1436.875</v>
      </c>
      <c r="F85" s="29">
        <f>SUM(F86:F91)</f>
        <v>1376.375</v>
      </c>
      <c r="G85" s="70"/>
      <c r="H85" s="68"/>
      <c r="I85" s="68"/>
      <c r="J85" s="68"/>
    </row>
    <row r="86" spans="1:10" ht="13.5">
      <c r="A86" s="73" t="s">
        <v>33</v>
      </c>
      <c r="B86" s="73"/>
      <c r="C86" s="39">
        <f t="shared" si="12"/>
        <v>0</v>
      </c>
      <c r="D86" s="29">
        <v>0</v>
      </c>
      <c r="E86" s="29">
        <v>0</v>
      </c>
      <c r="F86" s="29">
        <v>0</v>
      </c>
      <c r="G86" s="70"/>
      <c r="H86" s="68"/>
      <c r="I86" s="68"/>
      <c r="J86" s="68"/>
    </row>
    <row r="87" spans="1:10" ht="13.5">
      <c r="A87" s="73" t="s">
        <v>43</v>
      </c>
      <c r="B87" s="73"/>
      <c r="C87" s="39">
        <f t="shared" si="12"/>
        <v>4498.832</v>
      </c>
      <c r="D87" s="55">
        <v>1685.582</v>
      </c>
      <c r="E87" s="29">
        <v>1436.875</v>
      </c>
      <c r="F87" s="29">
        <v>1376.375</v>
      </c>
      <c r="G87" s="70"/>
      <c r="H87" s="68"/>
      <c r="I87" s="68"/>
      <c r="J87" s="68"/>
    </row>
    <row r="88" spans="1:10" s="3" customFormat="1" ht="15.75" customHeight="1">
      <c r="A88" s="74" t="s">
        <v>170</v>
      </c>
      <c r="B88" s="75"/>
      <c r="C88" s="39">
        <f t="shared" si="12"/>
        <v>0</v>
      </c>
      <c r="D88" s="40">
        <v>0</v>
      </c>
      <c r="E88" s="40">
        <v>0</v>
      </c>
      <c r="F88" s="40">
        <v>0</v>
      </c>
      <c r="G88" s="70"/>
      <c r="H88" s="68"/>
      <c r="I88" s="68"/>
      <c r="J88" s="68"/>
    </row>
    <row r="89" spans="1:10" s="3" customFormat="1" ht="15.75" customHeight="1">
      <c r="A89" s="74" t="s">
        <v>171</v>
      </c>
      <c r="B89" s="75"/>
      <c r="C89" s="39">
        <f t="shared" si="12"/>
        <v>0</v>
      </c>
      <c r="D89" s="40">
        <v>0</v>
      </c>
      <c r="E89" s="40">
        <v>0</v>
      </c>
      <c r="F89" s="40">
        <v>0</v>
      </c>
      <c r="G89" s="70"/>
      <c r="H89" s="68"/>
      <c r="I89" s="68"/>
      <c r="J89" s="68"/>
    </row>
    <row r="90" spans="1:10" s="3" customFormat="1" ht="15.75" customHeight="1">
      <c r="A90" s="74" t="s">
        <v>172</v>
      </c>
      <c r="B90" s="75"/>
      <c r="C90" s="39">
        <f t="shared" si="12"/>
        <v>0</v>
      </c>
      <c r="D90" s="40">
        <v>0</v>
      </c>
      <c r="E90" s="40">
        <v>0</v>
      </c>
      <c r="F90" s="40">
        <v>0</v>
      </c>
      <c r="G90" s="70"/>
      <c r="H90" s="68"/>
      <c r="I90" s="68"/>
      <c r="J90" s="68"/>
    </row>
    <row r="91" spans="1:10" s="3" customFormat="1" ht="15.75" customHeight="1">
      <c r="A91" s="74" t="s">
        <v>173</v>
      </c>
      <c r="B91" s="75"/>
      <c r="C91" s="39">
        <f t="shared" si="12"/>
        <v>0</v>
      </c>
      <c r="D91" s="40">
        <v>0</v>
      </c>
      <c r="E91" s="40">
        <v>0</v>
      </c>
      <c r="F91" s="40">
        <v>0</v>
      </c>
      <c r="G91" s="70"/>
      <c r="H91" s="69"/>
      <c r="I91" s="69"/>
      <c r="J91" s="69"/>
    </row>
    <row r="92" spans="1:10" ht="43.5" customHeight="1">
      <c r="A92" s="30"/>
      <c r="B92" s="31" t="s">
        <v>208</v>
      </c>
      <c r="C92" s="29"/>
      <c r="D92" s="29"/>
      <c r="E92" s="29"/>
      <c r="F92" s="29"/>
      <c r="G92" s="70"/>
      <c r="H92" s="48" t="s">
        <v>169</v>
      </c>
      <c r="I92" s="35" t="s">
        <v>169</v>
      </c>
      <c r="J92" s="35" t="s">
        <v>199</v>
      </c>
    </row>
    <row r="93" spans="1:10" ht="34.5" customHeight="1">
      <c r="A93" s="30"/>
      <c r="B93" s="31" t="s">
        <v>236</v>
      </c>
      <c r="C93" s="29"/>
      <c r="D93" s="29"/>
      <c r="E93" s="29"/>
      <c r="F93" s="29"/>
      <c r="G93" s="71"/>
      <c r="H93" s="48" t="s">
        <v>169</v>
      </c>
      <c r="I93" s="35" t="s">
        <v>169</v>
      </c>
      <c r="J93" s="35" t="s">
        <v>174</v>
      </c>
    </row>
    <row r="94" spans="1:10" ht="42.75" customHeight="1">
      <c r="A94" s="27" t="s">
        <v>101</v>
      </c>
      <c r="B94" s="28" t="s">
        <v>133</v>
      </c>
      <c r="C94" s="29"/>
      <c r="D94" s="29"/>
      <c r="E94" s="29"/>
      <c r="F94" s="29"/>
      <c r="G94" s="70" t="s">
        <v>138</v>
      </c>
      <c r="H94" s="57" t="s">
        <v>72</v>
      </c>
      <c r="I94" s="57" t="s">
        <v>217</v>
      </c>
      <c r="J94" s="57" t="s">
        <v>218</v>
      </c>
    </row>
    <row r="95" spans="1:10" ht="13.5">
      <c r="A95" s="73" t="s">
        <v>44</v>
      </c>
      <c r="B95" s="73"/>
      <c r="C95" s="39">
        <f aca="true" t="shared" si="13" ref="C95:C101">SUM(D95:F95)</f>
        <v>43701.178</v>
      </c>
      <c r="D95" s="29">
        <f>SUM(D96:D101)</f>
        <v>15289.757999999998</v>
      </c>
      <c r="E95" s="29">
        <f>SUM(E96:E101)</f>
        <v>14205.71</v>
      </c>
      <c r="F95" s="29">
        <f>SUM(F96:F101)</f>
        <v>14205.71</v>
      </c>
      <c r="G95" s="70"/>
      <c r="H95" s="68"/>
      <c r="I95" s="68"/>
      <c r="J95" s="68"/>
    </row>
    <row r="96" spans="1:10" ht="13.5">
      <c r="A96" s="73" t="s">
        <v>33</v>
      </c>
      <c r="B96" s="73"/>
      <c r="C96" s="39">
        <f t="shared" si="13"/>
        <v>0</v>
      </c>
      <c r="D96" s="29">
        <v>0</v>
      </c>
      <c r="E96" s="29">
        <v>0</v>
      </c>
      <c r="F96" s="29">
        <v>0</v>
      </c>
      <c r="G96" s="70"/>
      <c r="H96" s="68"/>
      <c r="I96" s="68"/>
      <c r="J96" s="68"/>
    </row>
    <row r="97" spans="1:10" ht="13.5">
      <c r="A97" s="73" t="s">
        <v>43</v>
      </c>
      <c r="B97" s="73"/>
      <c r="C97" s="39">
        <f t="shared" si="13"/>
        <v>43701.178</v>
      </c>
      <c r="D97" s="29">
        <f>6015.128+9274.63</f>
        <v>15289.757999999998</v>
      </c>
      <c r="E97" s="29">
        <f>5382.36+8823.35</f>
        <v>14205.71</v>
      </c>
      <c r="F97" s="29">
        <f>5382.36+8823.35</f>
        <v>14205.71</v>
      </c>
      <c r="G97" s="70"/>
      <c r="H97" s="68"/>
      <c r="I97" s="68"/>
      <c r="J97" s="68"/>
    </row>
    <row r="98" spans="1:10" s="3" customFormat="1" ht="15.75" customHeight="1">
      <c r="A98" s="74" t="s">
        <v>170</v>
      </c>
      <c r="B98" s="75"/>
      <c r="C98" s="39">
        <f t="shared" si="13"/>
        <v>0</v>
      </c>
      <c r="D98" s="40">
        <v>0</v>
      </c>
      <c r="E98" s="40">
        <v>0</v>
      </c>
      <c r="F98" s="40">
        <v>0</v>
      </c>
      <c r="G98" s="70"/>
      <c r="H98" s="68"/>
      <c r="I98" s="68"/>
      <c r="J98" s="68"/>
    </row>
    <row r="99" spans="1:10" s="3" customFormat="1" ht="15.75" customHeight="1">
      <c r="A99" s="74" t="s">
        <v>171</v>
      </c>
      <c r="B99" s="75"/>
      <c r="C99" s="39">
        <f t="shared" si="13"/>
        <v>0</v>
      </c>
      <c r="D99" s="40">
        <v>0</v>
      </c>
      <c r="E99" s="40">
        <v>0</v>
      </c>
      <c r="F99" s="40">
        <v>0</v>
      </c>
      <c r="G99" s="70"/>
      <c r="H99" s="68"/>
      <c r="I99" s="68"/>
      <c r="J99" s="68"/>
    </row>
    <row r="100" spans="1:10" s="3" customFormat="1" ht="15.75" customHeight="1">
      <c r="A100" s="74" t="s">
        <v>172</v>
      </c>
      <c r="B100" s="75"/>
      <c r="C100" s="39">
        <f t="shared" si="13"/>
        <v>0</v>
      </c>
      <c r="D100" s="40">
        <v>0</v>
      </c>
      <c r="E100" s="40">
        <v>0</v>
      </c>
      <c r="F100" s="40">
        <v>0</v>
      </c>
      <c r="G100" s="70"/>
      <c r="H100" s="68"/>
      <c r="I100" s="68"/>
      <c r="J100" s="68"/>
    </row>
    <row r="101" spans="1:10" s="3" customFormat="1" ht="15.75" customHeight="1">
      <c r="A101" s="74" t="s">
        <v>173</v>
      </c>
      <c r="B101" s="75"/>
      <c r="C101" s="39">
        <f t="shared" si="13"/>
        <v>0</v>
      </c>
      <c r="D101" s="40">
        <v>0</v>
      </c>
      <c r="E101" s="40">
        <v>0</v>
      </c>
      <c r="F101" s="40">
        <v>0</v>
      </c>
      <c r="G101" s="70"/>
      <c r="H101" s="69"/>
      <c r="I101" s="69"/>
      <c r="J101" s="69"/>
    </row>
    <row r="102" spans="1:10" ht="42.75" customHeight="1">
      <c r="A102" s="30"/>
      <c r="B102" s="31" t="s">
        <v>222</v>
      </c>
      <c r="C102" s="29"/>
      <c r="D102" s="29"/>
      <c r="E102" s="29"/>
      <c r="F102" s="29"/>
      <c r="G102" s="71"/>
      <c r="H102" s="35" t="s">
        <v>169</v>
      </c>
      <c r="I102" s="35" t="s">
        <v>169</v>
      </c>
      <c r="J102" s="35" t="s">
        <v>174</v>
      </c>
    </row>
    <row r="103" spans="1:10" ht="57.75" customHeight="1">
      <c r="A103" s="27" t="s">
        <v>102</v>
      </c>
      <c r="B103" s="28" t="s">
        <v>186</v>
      </c>
      <c r="C103" s="29"/>
      <c r="D103" s="29"/>
      <c r="E103" s="29"/>
      <c r="F103" s="29"/>
      <c r="G103" s="70" t="s">
        <v>137</v>
      </c>
      <c r="H103" s="57" t="s">
        <v>113</v>
      </c>
      <c r="I103" s="57" t="s">
        <v>217</v>
      </c>
      <c r="J103" s="57" t="s">
        <v>218</v>
      </c>
    </row>
    <row r="104" spans="1:10" ht="13.5">
      <c r="A104" s="73" t="s">
        <v>44</v>
      </c>
      <c r="B104" s="73"/>
      <c r="C104" s="39">
        <f aca="true" t="shared" si="14" ref="C104:C110">SUM(D104:F104)</f>
        <v>2852.4794199999997</v>
      </c>
      <c r="D104" s="29">
        <f>SUM(D105:D110)</f>
        <v>949.24542</v>
      </c>
      <c r="E104" s="29">
        <f>SUM(E105:E110)</f>
        <v>1011.842</v>
      </c>
      <c r="F104" s="29">
        <f>SUM(F105:F110)</f>
        <v>891.392</v>
      </c>
      <c r="G104" s="70"/>
      <c r="H104" s="68"/>
      <c r="I104" s="68"/>
      <c r="J104" s="68"/>
    </row>
    <row r="105" spans="1:10" ht="13.5">
      <c r="A105" s="73" t="s">
        <v>33</v>
      </c>
      <c r="B105" s="73"/>
      <c r="C105" s="39">
        <f t="shared" si="14"/>
        <v>0</v>
      </c>
      <c r="D105" s="29">
        <v>0</v>
      </c>
      <c r="E105" s="29">
        <v>0</v>
      </c>
      <c r="F105" s="29">
        <v>0</v>
      </c>
      <c r="G105" s="70"/>
      <c r="H105" s="68"/>
      <c r="I105" s="68"/>
      <c r="J105" s="68"/>
    </row>
    <row r="106" spans="1:10" ht="13.5">
      <c r="A106" s="73" t="s">
        <v>43</v>
      </c>
      <c r="B106" s="73"/>
      <c r="C106" s="39">
        <f t="shared" si="14"/>
        <v>2852.4794199999997</v>
      </c>
      <c r="D106" s="55">
        <v>949.24542</v>
      </c>
      <c r="E106" s="29">
        <f>938.198+73.644</f>
        <v>1011.842</v>
      </c>
      <c r="F106" s="29">
        <f>817.748+73.644</f>
        <v>891.392</v>
      </c>
      <c r="G106" s="70"/>
      <c r="H106" s="68"/>
      <c r="I106" s="68"/>
      <c r="J106" s="68"/>
    </row>
    <row r="107" spans="1:10" s="3" customFormat="1" ht="15.75" customHeight="1">
      <c r="A107" s="74" t="s">
        <v>170</v>
      </c>
      <c r="B107" s="75"/>
      <c r="C107" s="39">
        <f t="shared" si="14"/>
        <v>0</v>
      </c>
      <c r="D107" s="40">
        <v>0</v>
      </c>
      <c r="E107" s="40">
        <v>0</v>
      </c>
      <c r="F107" s="40">
        <v>0</v>
      </c>
      <c r="G107" s="70"/>
      <c r="H107" s="68"/>
      <c r="I107" s="68"/>
      <c r="J107" s="68"/>
    </row>
    <row r="108" spans="1:10" s="3" customFormat="1" ht="15.75" customHeight="1">
      <c r="A108" s="74" t="s">
        <v>171</v>
      </c>
      <c r="B108" s="75"/>
      <c r="C108" s="39">
        <f t="shared" si="14"/>
        <v>0</v>
      </c>
      <c r="D108" s="40">
        <v>0</v>
      </c>
      <c r="E108" s="40">
        <v>0</v>
      </c>
      <c r="F108" s="40">
        <v>0</v>
      </c>
      <c r="G108" s="70"/>
      <c r="H108" s="68"/>
      <c r="I108" s="68"/>
      <c r="J108" s="68"/>
    </row>
    <row r="109" spans="1:10" s="3" customFormat="1" ht="15.75" customHeight="1">
      <c r="A109" s="74" t="s">
        <v>172</v>
      </c>
      <c r="B109" s="75"/>
      <c r="C109" s="39">
        <f t="shared" si="14"/>
        <v>0</v>
      </c>
      <c r="D109" s="40">
        <v>0</v>
      </c>
      <c r="E109" s="40">
        <v>0</v>
      </c>
      <c r="F109" s="40">
        <v>0</v>
      </c>
      <c r="G109" s="70"/>
      <c r="H109" s="68"/>
      <c r="I109" s="68"/>
      <c r="J109" s="68"/>
    </row>
    <row r="110" spans="1:10" s="3" customFormat="1" ht="15.75" customHeight="1">
      <c r="A110" s="74" t="s">
        <v>173</v>
      </c>
      <c r="B110" s="75"/>
      <c r="C110" s="39">
        <f t="shared" si="14"/>
        <v>0</v>
      </c>
      <c r="D110" s="40">
        <v>0</v>
      </c>
      <c r="E110" s="40">
        <v>0</v>
      </c>
      <c r="F110" s="40">
        <v>0</v>
      </c>
      <c r="G110" s="70"/>
      <c r="H110" s="69"/>
      <c r="I110" s="69"/>
      <c r="J110" s="69"/>
    </row>
    <row r="111" spans="1:10" ht="72" customHeight="1">
      <c r="A111" s="30"/>
      <c r="B111" s="31" t="s">
        <v>237</v>
      </c>
      <c r="C111" s="29"/>
      <c r="D111" s="29"/>
      <c r="E111" s="29"/>
      <c r="F111" s="29"/>
      <c r="G111" s="50"/>
      <c r="H111" s="35" t="s">
        <v>169</v>
      </c>
      <c r="I111" s="35" t="s">
        <v>169</v>
      </c>
      <c r="J111" s="35" t="s">
        <v>174</v>
      </c>
    </row>
    <row r="112" spans="1:10" ht="72" customHeight="1">
      <c r="A112" s="27" t="s">
        <v>187</v>
      </c>
      <c r="B112" s="28" t="s">
        <v>188</v>
      </c>
      <c r="C112" s="29"/>
      <c r="D112" s="29"/>
      <c r="E112" s="29"/>
      <c r="F112" s="29"/>
      <c r="G112" s="70" t="s">
        <v>137</v>
      </c>
      <c r="H112" s="57" t="s">
        <v>3</v>
      </c>
      <c r="I112" s="57" t="s">
        <v>217</v>
      </c>
      <c r="J112" s="57" t="s">
        <v>218</v>
      </c>
    </row>
    <row r="113" spans="1:10" ht="13.5">
      <c r="A113" s="73" t="s">
        <v>44</v>
      </c>
      <c r="B113" s="73"/>
      <c r="C113" s="39">
        <f aca="true" t="shared" si="15" ref="C113:C119">SUM(D113:F113)</f>
        <v>2573.067</v>
      </c>
      <c r="D113" s="29">
        <f>SUM(D114:D119)</f>
        <v>592.303</v>
      </c>
      <c r="E113" s="29">
        <f>SUM(E114:E119)</f>
        <v>990.382</v>
      </c>
      <c r="F113" s="29">
        <f>SUM(F114:F119)</f>
        <v>990.382</v>
      </c>
      <c r="G113" s="70"/>
      <c r="H113" s="68"/>
      <c r="I113" s="68"/>
      <c r="J113" s="68"/>
    </row>
    <row r="114" spans="1:10" ht="13.5">
      <c r="A114" s="73" t="s">
        <v>33</v>
      </c>
      <c r="B114" s="73"/>
      <c r="C114" s="39">
        <f t="shared" si="15"/>
        <v>0</v>
      </c>
      <c r="D114" s="29">
        <v>0</v>
      </c>
      <c r="E114" s="29">
        <v>0</v>
      </c>
      <c r="F114" s="29">
        <v>0</v>
      </c>
      <c r="G114" s="70"/>
      <c r="H114" s="68"/>
      <c r="I114" s="68"/>
      <c r="J114" s="68"/>
    </row>
    <row r="115" spans="1:10" ht="13.5">
      <c r="A115" s="73" t="s">
        <v>43</v>
      </c>
      <c r="B115" s="73"/>
      <c r="C115" s="39">
        <f t="shared" si="15"/>
        <v>2573.067</v>
      </c>
      <c r="D115" s="55">
        <v>592.303</v>
      </c>
      <c r="E115" s="29">
        <v>990.382</v>
      </c>
      <c r="F115" s="29">
        <v>990.382</v>
      </c>
      <c r="G115" s="70"/>
      <c r="H115" s="68"/>
      <c r="I115" s="68"/>
      <c r="J115" s="68"/>
    </row>
    <row r="116" spans="1:10" s="3" customFormat="1" ht="15.75" customHeight="1">
      <c r="A116" s="74" t="s">
        <v>170</v>
      </c>
      <c r="B116" s="75"/>
      <c r="C116" s="39">
        <f t="shared" si="15"/>
        <v>0</v>
      </c>
      <c r="D116" s="40">
        <v>0</v>
      </c>
      <c r="E116" s="40">
        <v>0</v>
      </c>
      <c r="F116" s="40">
        <v>0</v>
      </c>
      <c r="G116" s="70"/>
      <c r="H116" s="68"/>
      <c r="I116" s="68"/>
      <c r="J116" s="68"/>
    </row>
    <row r="117" spans="1:10" s="3" customFormat="1" ht="15.75" customHeight="1">
      <c r="A117" s="74" t="s">
        <v>171</v>
      </c>
      <c r="B117" s="75"/>
      <c r="C117" s="39">
        <f t="shared" si="15"/>
        <v>0</v>
      </c>
      <c r="D117" s="40">
        <v>0</v>
      </c>
      <c r="E117" s="40">
        <v>0</v>
      </c>
      <c r="F117" s="40">
        <v>0</v>
      </c>
      <c r="G117" s="70"/>
      <c r="H117" s="68"/>
      <c r="I117" s="68"/>
      <c r="J117" s="68"/>
    </row>
    <row r="118" spans="1:10" s="3" customFormat="1" ht="15.75" customHeight="1">
      <c r="A118" s="74" t="s">
        <v>172</v>
      </c>
      <c r="B118" s="75"/>
      <c r="C118" s="39">
        <f t="shared" si="15"/>
        <v>0</v>
      </c>
      <c r="D118" s="40">
        <v>0</v>
      </c>
      <c r="E118" s="40">
        <v>0</v>
      </c>
      <c r="F118" s="40">
        <v>0</v>
      </c>
      <c r="G118" s="70"/>
      <c r="H118" s="68"/>
      <c r="I118" s="68"/>
      <c r="J118" s="68"/>
    </row>
    <row r="119" spans="1:10" s="3" customFormat="1" ht="15.75" customHeight="1">
      <c r="A119" s="74" t="s">
        <v>173</v>
      </c>
      <c r="B119" s="75"/>
      <c r="C119" s="39">
        <f t="shared" si="15"/>
        <v>0</v>
      </c>
      <c r="D119" s="40">
        <v>0</v>
      </c>
      <c r="E119" s="40">
        <v>0</v>
      </c>
      <c r="F119" s="40">
        <v>0</v>
      </c>
      <c r="G119" s="70"/>
      <c r="H119" s="69"/>
      <c r="I119" s="69"/>
      <c r="J119" s="69"/>
    </row>
    <row r="120" spans="1:10" ht="47.25" customHeight="1">
      <c r="A120" s="30"/>
      <c r="B120" s="31" t="s">
        <v>223</v>
      </c>
      <c r="C120" s="29"/>
      <c r="D120" s="29"/>
      <c r="E120" s="29"/>
      <c r="F120" s="29"/>
      <c r="G120" s="71"/>
      <c r="H120" s="35" t="s">
        <v>169</v>
      </c>
      <c r="I120" s="35" t="s">
        <v>169</v>
      </c>
      <c r="J120" s="35" t="s">
        <v>174</v>
      </c>
    </row>
    <row r="121" spans="1:10" ht="33" customHeight="1">
      <c r="A121" s="27" t="s">
        <v>103</v>
      </c>
      <c r="B121" s="28" t="s">
        <v>189</v>
      </c>
      <c r="C121" s="29"/>
      <c r="D121" s="29"/>
      <c r="E121" s="29"/>
      <c r="F121" s="29"/>
      <c r="G121" s="70" t="s">
        <v>137</v>
      </c>
      <c r="H121" s="57" t="s">
        <v>4</v>
      </c>
      <c r="I121" s="57" t="s">
        <v>217</v>
      </c>
      <c r="J121" s="57" t="s">
        <v>218</v>
      </c>
    </row>
    <row r="122" spans="1:10" ht="13.5">
      <c r="A122" s="73" t="s">
        <v>44</v>
      </c>
      <c r="B122" s="73"/>
      <c r="C122" s="39">
        <f aca="true" t="shared" si="16" ref="C122:C127">SUM(D122:F122)</f>
        <v>120.97800000000001</v>
      </c>
      <c r="D122" s="29">
        <f>SUM(D123:D128)</f>
        <v>42.666</v>
      </c>
      <c r="E122" s="29">
        <f>SUM(E123:E128)</f>
        <v>39.156</v>
      </c>
      <c r="F122" s="29">
        <f>SUM(F123:F128)</f>
        <v>39.156</v>
      </c>
      <c r="G122" s="70"/>
      <c r="H122" s="68"/>
      <c r="I122" s="68"/>
      <c r="J122" s="68"/>
    </row>
    <row r="123" spans="1:10" ht="13.5">
      <c r="A123" s="73" t="s">
        <v>33</v>
      </c>
      <c r="B123" s="73"/>
      <c r="C123" s="39">
        <f t="shared" si="16"/>
        <v>0</v>
      </c>
      <c r="D123" s="29">
        <v>0</v>
      </c>
      <c r="E123" s="29">
        <v>0</v>
      </c>
      <c r="F123" s="29">
        <v>0</v>
      </c>
      <c r="G123" s="70"/>
      <c r="H123" s="68"/>
      <c r="I123" s="68"/>
      <c r="J123" s="68"/>
    </row>
    <row r="124" spans="1:10" ht="13.5">
      <c r="A124" s="73" t="s">
        <v>43</v>
      </c>
      <c r="B124" s="73"/>
      <c r="C124" s="39">
        <f t="shared" si="16"/>
        <v>120.97800000000001</v>
      </c>
      <c r="D124" s="55">
        <v>42.666</v>
      </c>
      <c r="E124" s="29">
        <v>39.156</v>
      </c>
      <c r="F124" s="29">
        <v>39.156</v>
      </c>
      <c r="G124" s="70"/>
      <c r="H124" s="68"/>
      <c r="I124" s="68"/>
      <c r="J124" s="68"/>
    </row>
    <row r="125" spans="1:10" s="3" customFormat="1" ht="15.75" customHeight="1">
      <c r="A125" s="74" t="s">
        <v>170</v>
      </c>
      <c r="B125" s="75"/>
      <c r="C125" s="39">
        <f t="shared" si="16"/>
        <v>0</v>
      </c>
      <c r="D125" s="40">
        <v>0</v>
      </c>
      <c r="E125" s="40">
        <v>0</v>
      </c>
      <c r="F125" s="40">
        <v>0</v>
      </c>
      <c r="G125" s="70"/>
      <c r="H125" s="68"/>
      <c r="I125" s="68"/>
      <c r="J125" s="68"/>
    </row>
    <row r="126" spans="1:10" s="3" customFormat="1" ht="15.75" customHeight="1">
      <c r="A126" s="74" t="s">
        <v>171</v>
      </c>
      <c r="B126" s="75"/>
      <c r="C126" s="39">
        <f t="shared" si="16"/>
        <v>0</v>
      </c>
      <c r="D126" s="40">
        <v>0</v>
      </c>
      <c r="E126" s="40">
        <v>0</v>
      </c>
      <c r="F126" s="40">
        <v>0</v>
      </c>
      <c r="G126" s="70"/>
      <c r="H126" s="68"/>
      <c r="I126" s="68"/>
      <c r="J126" s="68"/>
    </row>
    <row r="127" spans="1:10" s="3" customFormat="1" ht="15.75" customHeight="1">
      <c r="A127" s="74" t="s">
        <v>172</v>
      </c>
      <c r="B127" s="75"/>
      <c r="C127" s="39">
        <f t="shared" si="16"/>
        <v>0</v>
      </c>
      <c r="D127" s="40">
        <v>0</v>
      </c>
      <c r="E127" s="40">
        <v>0</v>
      </c>
      <c r="F127" s="40">
        <v>0</v>
      </c>
      <c r="G127" s="70"/>
      <c r="H127" s="68"/>
      <c r="I127" s="68"/>
      <c r="J127" s="68"/>
    </row>
    <row r="128" spans="1:10" s="3" customFormat="1" ht="15.75" customHeight="1">
      <c r="A128" s="74" t="s">
        <v>173</v>
      </c>
      <c r="B128" s="75"/>
      <c r="C128" s="39">
        <f>SUM(D128:F128)</f>
        <v>0</v>
      </c>
      <c r="D128" s="40">
        <v>0</v>
      </c>
      <c r="E128" s="40">
        <v>0</v>
      </c>
      <c r="F128" s="40">
        <v>0</v>
      </c>
      <c r="G128" s="70"/>
      <c r="H128" s="69"/>
      <c r="I128" s="69"/>
      <c r="J128" s="69"/>
    </row>
    <row r="129" spans="1:10" ht="31.5" customHeight="1">
      <c r="A129" s="30"/>
      <c r="B129" s="31" t="s">
        <v>238</v>
      </c>
      <c r="C129" s="29"/>
      <c r="D129" s="29"/>
      <c r="E129" s="29"/>
      <c r="F129" s="29"/>
      <c r="G129" s="71"/>
      <c r="H129" s="35" t="s">
        <v>169</v>
      </c>
      <c r="I129" s="35" t="s">
        <v>169</v>
      </c>
      <c r="J129" s="35" t="s">
        <v>174</v>
      </c>
    </row>
    <row r="130" spans="1:10" ht="26.25" customHeight="1">
      <c r="A130" s="27" t="s">
        <v>104</v>
      </c>
      <c r="B130" s="28" t="s">
        <v>190</v>
      </c>
      <c r="C130" s="29"/>
      <c r="D130" s="29"/>
      <c r="E130" s="29"/>
      <c r="F130" s="29"/>
      <c r="G130" s="70" t="s">
        <v>137</v>
      </c>
      <c r="H130" s="57" t="s">
        <v>5</v>
      </c>
      <c r="I130" s="57" t="s">
        <v>217</v>
      </c>
      <c r="J130" s="57" t="s">
        <v>218</v>
      </c>
    </row>
    <row r="131" spans="1:10" ht="13.5">
      <c r="A131" s="73" t="s">
        <v>44</v>
      </c>
      <c r="B131" s="73"/>
      <c r="C131" s="39">
        <f aca="true" t="shared" si="17" ref="C131:C137">SUM(D131:F131)</f>
        <v>27029.3143</v>
      </c>
      <c r="D131" s="29">
        <f>SUM(D132:D137)</f>
        <v>8274.1243</v>
      </c>
      <c r="E131" s="29">
        <f>SUM(E132:E137)</f>
        <v>8224.84</v>
      </c>
      <c r="F131" s="29">
        <f>SUM(F132:F137)</f>
        <v>10530.35</v>
      </c>
      <c r="G131" s="70"/>
      <c r="H131" s="68"/>
      <c r="I131" s="68"/>
      <c r="J131" s="68"/>
    </row>
    <row r="132" spans="1:10" ht="13.5">
      <c r="A132" s="73" t="s">
        <v>33</v>
      </c>
      <c r="B132" s="73"/>
      <c r="C132" s="39">
        <f t="shared" si="17"/>
        <v>0</v>
      </c>
      <c r="D132" s="29">
        <v>0</v>
      </c>
      <c r="E132" s="29">
        <v>0</v>
      </c>
      <c r="F132" s="29">
        <v>0</v>
      </c>
      <c r="G132" s="70"/>
      <c r="H132" s="68"/>
      <c r="I132" s="68"/>
      <c r="J132" s="68"/>
    </row>
    <row r="133" spans="1:10" ht="13.5">
      <c r="A133" s="73" t="s">
        <v>43</v>
      </c>
      <c r="B133" s="73"/>
      <c r="C133" s="39">
        <f t="shared" si="17"/>
        <v>27029.3143</v>
      </c>
      <c r="D133" s="55">
        <v>8274.1243</v>
      </c>
      <c r="E133" s="29">
        <v>8224.84</v>
      </c>
      <c r="F133" s="29">
        <v>10530.35</v>
      </c>
      <c r="G133" s="70"/>
      <c r="H133" s="68"/>
      <c r="I133" s="68"/>
      <c r="J133" s="68"/>
    </row>
    <row r="134" spans="1:10" s="3" customFormat="1" ht="15.75" customHeight="1">
      <c r="A134" s="74" t="s">
        <v>170</v>
      </c>
      <c r="B134" s="75"/>
      <c r="C134" s="39">
        <f t="shared" si="17"/>
        <v>0</v>
      </c>
      <c r="D134" s="40">
        <v>0</v>
      </c>
      <c r="E134" s="40">
        <v>0</v>
      </c>
      <c r="F134" s="40">
        <v>0</v>
      </c>
      <c r="G134" s="70"/>
      <c r="H134" s="68"/>
      <c r="I134" s="68"/>
      <c r="J134" s="68"/>
    </row>
    <row r="135" spans="1:10" s="3" customFormat="1" ht="15.75" customHeight="1">
      <c r="A135" s="74" t="s">
        <v>171</v>
      </c>
      <c r="B135" s="75"/>
      <c r="C135" s="39">
        <f t="shared" si="17"/>
        <v>0</v>
      </c>
      <c r="D135" s="40">
        <v>0</v>
      </c>
      <c r="E135" s="40">
        <v>0</v>
      </c>
      <c r="F135" s="40">
        <v>0</v>
      </c>
      <c r="G135" s="70"/>
      <c r="H135" s="68"/>
      <c r="I135" s="68"/>
      <c r="J135" s="68"/>
    </row>
    <row r="136" spans="1:10" s="3" customFormat="1" ht="15.75" customHeight="1">
      <c r="A136" s="74" t="s">
        <v>172</v>
      </c>
      <c r="B136" s="75"/>
      <c r="C136" s="39">
        <f t="shared" si="17"/>
        <v>0</v>
      </c>
      <c r="D136" s="40">
        <v>0</v>
      </c>
      <c r="E136" s="40">
        <v>0</v>
      </c>
      <c r="F136" s="40">
        <v>0</v>
      </c>
      <c r="G136" s="70"/>
      <c r="H136" s="68"/>
      <c r="I136" s="68"/>
      <c r="J136" s="68"/>
    </row>
    <row r="137" spans="1:10" s="3" customFormat="1" ht="15.75" customHeight="1">
      <c r="A137" s="74" t="s">
        <v>173</v>
      </c>
      <c r="B137" s="75"/>
      <c r="C137" s="39">
        <f t="shared" si="17"/>
        <v>0</v>
      </c>
      <c r="D137" s="40">
        <v>0</v>
      </c>
      <c r="E137" s="40">
        <v>0</v>
      </c>
      <c r="F137" s="40">
        <v>0</v>
      </c>
      <c r="G137" s="70"/>
      <c r="H137" s="69"/>
      <c r="I137" s="69"/>
      <c r="J137" s="69"/>
    </row>
    <row r="138" spans="1:10" ht="45.75" customHeight="1">
      <c r="A138" s="30"/>
      <c r="B138" s="31" t="s">
        <v>239</v>
      </c>
      <c r="C138" s="29"/>
      <c r="D138" s="29"/>
      <c r="E138" s="29"/>
      <c r="F138" s="29"/>
      <c r="G138" s="71"/>
      <c r="H138" s="35" t="s">
        <v>169</v>
      </c>
      <c r="I138" s="35" t="s">
        <v>169</v>
      </c>
      <c r="J138" s="35" t="s">
        <v>174</v>
      </c>
    </row>
    <row r="139" spans="1:10" ht="55.5" customHeight="1">
      <c r="A139" s="27" t="s">
        <v>191</v>
      </c>
      <c r="B139" s="28" t="s">
        <v>192</v>
      </c>
      <c r="C139" s="29"/>
      <c r="D139" s="29"/>
      <c r="E139" s="29"/>
      <c r="F139" s="29"/>
      <c r="G139" s="70" t="s">
        <v>179</v>
      </c>
      <c r="H139" s="57" t="s">
        <v>73</v>
      </c>
      <c r="I139" s="57" t="s">
        <v>217</v>
      </c>
      <c r="J139" s="57" t="s">
        <v>218</v>
      </c>
    </row>
    <row r="140" spans="1:10" ht="13.5">
      <c r="A140" s="73" t="s">
        <v>44</v>
      </c>
      <c r="B140" s="73"/>
      <c r="C140" s="39">
        <f aca="true" t="shared" si="18" ref="C140:C146">SUM(D140:F140)</f>
        <v>7501.984</v>
      </c>
      <c r="D140" s="29">
        <f>SUM(D141:D146)</f>
        <v>1927.054</v>
      </c>
      <c r="E140" s="29">
        <f>SUM(E141:E146)</f>
        <v>2787.465</v>
      </c>
      <c r="F140" s="29">
        <f>SUM(F141:F146)</f>
        <v>2787.465</v>
      </c>
      <c r="G140" s="70"/>
      <c r="H140" s="68"/>
      <c r="I140" s="68"/>
      <c r="J140" s="68"/>
    </row>
    <row r="141" spans="1:10" ht="13.5">
      <c r="A141" s="73" t="s">
        <v>33</v>
      </c>
      <c r="B141" s="73"/>
      <c r="C141" s="39">
        <f t="shared" si="18"/>
        <v>0</v>
      </c>
      <c r="D141" s="29">
        <v>0</v>
      </c>
      <c r="E141" s="29">
        <v>0</v>
      </c>
      <c r="F141" s="29">
        <v>0</v>
      </c>
      <c r="G141" s="70"/>
      <c r="H141" s="68"/>
      <c r="I141" s="68"/>
      <c r="J141" s="68"/>
    </row>
    <row r="142" spans="1:10" ht="13.5">
      <c r="A142" s="73" t="s">
        <v>43</v>
      </c>
      <c r="B142" s="73"/>
      <c r="C142" s="39">
        <f t="shared" si="18"/>
        <v>7501.984</v>
      </c>
      <c r="D142" s="55">
        <v>1927.054</v>
      </c>
      <c r="E142" s="29">
        <v>2787.465</v>
      </c>
      <c r="F142" s="29">
        <v>2787.465</v>
      </c>
      <c r="G142" s="70"/>
      <c r="H142" s="68"/>
      <c r="I142" s="68"/>
      <c r="J142" s="68"/>
    </row>
    <row r="143" spans="1:10" s="3" customFormat="1" ht="15.75" customHeight="1">
      <c r="A143" s="74" t="s">
        <v>170</v>
      </c>
      <c r="B143" s="75"/>
      <c r="C143" s="39">
        <f t="shared" si="18"/>
        <v>0</v>
      </c>
      <c r="D143" s="40">
        <v>0</v>
      </c>
      <c r="E143" s="40">
        <v>0</v>
      </c>
      <c r="F143" s="40">
        <v>0</v>
      </c>
      <c r="G143" s="70"/>
      <c r="H143" s="68"/>
      <c r="I143" s="68"/>
      <c r="J143" s="68"/>
    </row>
    <row r="144" spans="1:10" s="3" customFormat="1" ht="15.75" customHeight="1">
      <c r="A144" s="74" t="s">
        <v>171</v>
      </c>
      <c r="B144" s="75"/>
      <c r="C144" s="39">
        <f t="shared" si="18"/>
        <v>0</v>
      </c>
      <c r="D144" s="40">
        <v>0</v>
      </c>
      <c r="E144" s="40">
        <v>0</v>
      </c>
      <c r="F144" s="40">
        <v>0</v>
      </c>
      <c r="G144" s="70"/>
      <c r="H144" s="68"/>
      <c r="I144" s="68"/>
      <c r="J144" s="68"/>
    </row>
    <row r="145" spans="1:10" s="3" customFormat="1" ht="15.75" customHeight="1">
      <c r="A145" s="74" t="s">
        <v>172</v>
      </c>
      <c r="B145" s="75"/>
      <c r="C145" s="39">
        <f t="shared" si="18"/>
        <v>0</v>
      </c>
      <c r="D145" s="40">
        <v>0</v>
      </c>
      <c r="E145" s="40">
        <v>0</v>
      </c>
      <c r="F145" s="40">
        <v>0</v>
      </c>
      <c r="G145" s="70"/>
      <c r="H145" s="68"/>
      <c r="I145" s="68"/>
      <c r="J145" s="68"/>
    </row>
    <row r="146" spans="1:10" s="3" customFormat="1" ht="15.75" customHeight="1">
      <c r="A146" s="74" t="s">
        <v>173</v>
      </c>
      <c r="B146" s="75"/>
      <c r="C146" s="39">
        <f t="shared" si="18"/>
        <v>0</v>
      </c>
      <c r="D146" s="40">
        <v>0</v>
      </c>
      <c r="E146" s="40">
        <v>0</v>
      </c>
      <c r="F146" s="40">
        <v>0</v>
      </c>
      <c r="G146" s="70"/>
      <c r="H146" s="69"/>
      <c r="I146" s="69"/>
      <c r="J146" s="69"/>
    </row>
    <row r="147" spans="1:10" ht="44.25" customHeight="1">
      <c r="A147" s="30"/>
      <c r="B147" s="31" t="s">
        <v>224</v>
      </c>
      <c r="C147" s="29"/>
      <c r="D147" s="29"/>
      <c r="E147" s="29"/>
      <c r="F147" s="29"/>
      <c r="G147" s="71"/>
      <c r="H147" s="35" t="s">
        <v>169</v>
      </c>
      <c r="I147" s="35" t="s">
        <v>169</v>
      </c>
      <c r="J147" s="35" t="s">
        <v>174</v>
      </c>
    </row>
    <row r="148" spans="1:10" ht="57" customHeight="1">
      <c r="A148" s="27" t="s">
        <v>105</v>
      </c>
      <c r="B148" s="28" t="s">
        <v>193</v>
      </c>
      <c r="C148" s="29"/>
      <c r="D148" s="29"/>
      <c r="E148" s="29"/>
      <c r="F148" s="29"/>
      <c r="G148" s="70" t="s">
        <v>137</v>
      </c>
      <c r="H148" s="57" t="s">
        <v>74</v>
      </c>
      <c r="I148" s="57" t="s">
        <v>217</v>
      </c>
      <c r="J148" s="57" t="s">
        <v>218</v>
      </c>
    </row>
    <row r="149" spans="1:10" ht="13.5">
      <c r="A149" s="73" t="s">
        <v>44</v>
      </c>
      <c r="B149" s="73"/>
      <c r="C149" s="39">
        <f aca="true" t="shared" si="19" ref="C149:C155">SUM(D149:F149)</f>
        <v>4695.906000000001</v>
      </c>
      <c r="D149" s="29">
        <f>SUM(D150:D155)</f>
        <v>1643.856</v>
      </c>
      <c r="E149" s="29">
        <f>SUM(E150:E155)</f>
        <v>1526.025</v>
      </c>
      <c r="F149" s="29">
        <f>SUM(F150:F155)</f>
        <v>1526.025</v>
      </c>
      <c r="G149" s="70"/>
      <c r="H149" s="68"/>
      <c r="I149" s="68"/>
      <c r="J149" s="68"/>
    </row>
    <row r="150" spans="1:10" ht="13.5">
      <c r="A150" s="73" t="s">
        <v>33</v>
      </c>
      <c r="B150" s="73"/>
      <c r="C150" s="39">
        <f t="shared" si="19"/>
        <v>0</v>
      </c>
      <c r="D150" s="29">
        <v>0</v>
      </c>
      <c r="E150" s="29">
        <v>0</v>
      </c>
      <c r="F150" s="29">
        <v>0</v>
      </c>
      <c r="G150" s="70"/>
      <c r="H150" s="68"/>
      <c r="I150" s="68"/>
      <c r="J150" s="68"/>
    </row>
    <row r="151" spans="1:10" ht="13.5">
      <c r="A151" s="73" t="s">
        <v>43</v>
      </c>
      <c r="B151" s="73"/>
      <c r="C151" s="39">
        <f t="shared" si="19"/>
        <v>4695.906000000001</v>
      </c>
      <c r="D151" s="55">
        <v>1643.856</v>
      </c>
      <c r="E151" s="29">
        <v>1526.025</v>
      </c>
      <c r="F151" s="29">
        <v>1526.025</v>
      </c>
      <c r="G151" s="70"/>
      <c r="H151" s="68"/>
      <c r="I151" s="68"/>
      <c r="J151" s="68"/>
    </row>
    <row r="152" spans="1:10" s="3" customFormat="1" ht="15.75" customHeight="1">
      <c r="A152" s="74" t="s">
        <v>170</v>
      </c>
      <c r="B152" s="75"/>
      <c r="C152" s="39">
        <f t="shared" si="19"/>
        <v>0</v>
      </c>
      <c r="D152" s="40">
        <v>0</v>
      </c>
      <c r="E152" s="40">
        <v>0</v>
      </c>
      <c r="F152" s="40">
        <v>0</v>
      </c>
      <c r="G152" s="70"/>
      <c r="H152" s="68"/>
      <c r="I152" s="68"/>
      <c r="J152" s="68"/>
    </row>
    <row r="153" spans="1:10" s="3" customFormat="1" ht="15.75" customHeight="1">
      <c r="A153" s="74" t="s">
        <v>171</v>
      </c>
      <c r="B153" s="75"/>
      <c r="C153" s="39">
        <f t="shared" si="19"/>
        <v>0</v>
      </c>
      <c r="D153" s="40">
        <v>0</v>
      </c>
      <c r="E153" s="40">
        <v>0</v>
      </c>
      <c r="F153" s="40">
        <v>0</v>
      </c>
      <c r="G153" s="70"/>
      <c r="H153" s="68"/>
      <c r="I153" s="68"/>
      <c r="J153" s="68"/>
    </row>
    <row r="154" spans="1:10" s="3" customFormat="1" ht="15.75" customHeight="1">
      <c r="A154" s="74" t="s">
        <v>172</v>
      </c>
      <c r="B154" s="75"/>
      <c r="C154" s="39">
        <f t="shared" si="19"/>
        <v>0</v>
      </c>
      <c r="D154" s="40">
        <v>0</v>
      </c>
      <c r="E154" s="40">
        <v>0</v>
      </c>
      <c r="F154" s="40">
        <v>0</v>
      </c>
      <c r="G154" s="70"/>
      <c r="H154" s="68"/>
      <c r="I154" s="68"/>
      <c r="J154" s="68"/>
    </row>
    <row r="155" spans="1:10" s="3" customFormat="1" ht="15.75" customHeight="1">
      <c r="A155" s="74" t="s">
        <v>173</v>
      </c>
      <c r="B155" s="75"/>
      <c r="C155" s="39">
        <f t="shared" si="19"/>
        <v>0</v>
      </c>
      <c r="D155" s="40">
        <v>0</v>
      </c>
      <c r="E155" s="40">
        <v>0</v>
      </c>
      <c r="F155" s="40">
        <v>0</v>
      </c>
      <c r="G155" s="70"/>
      <c r="H155" s="69"/>
      <c r="I155" s="69"/>
      <c r="J155" s="69"/>
    </row>
    <row r="156" spans="1:10" ht="59.25" customHeight="1">
      <c r="A156" s="30"/>
      <c r="B156" s="31" t="s">
        <v>225</v>
      </c>
      <c r="C156" s="29"/>
      <c r="D156" s="29"/>
      <c r="E156" s="29"/>
      <c r="F156" s="29"/>
      <c r="G156" s="71"/>
      <c r="H156" s="35" t="s">
        <v>169</v>
      </c>
      <c r="I156" s="35" t="s">
        <v>169</v>
      </c>
      <c r="J156" s="35" t="s">
        <v>174</v>
      </c>
    </row>
    <row r="157" spans="1:10" ht="85.5" customHeight="1">
      <c r="A157" s="27" t="s">
        <v>194</v>
      </c>
      <c r="B157" s="28" t="s">
        <v>195</v>
      </c>
      <c r="C157" s="29"/>
      <c r="D157" s="29"/>
      <c r="E157" s="29"/>
      <c r="F157" s="29"/>
      <c r="G157" s="57" t="s">
        <v>137</v>
      </c>
      <c r="H157" s="57" t="s">
        <v>128</v>
      </c>
      <c r="I157" s="57" t="s">
        <v>217</v>
      </c>
      <c r="J157" s="57" t="s">
        <v>218</v>
      </c>
    </row>
    <row r="158" spans="1:10" ht="13.5">
      <c r="A158" s="73" t="s">
        <v>44</v>
      </c>
      <c r="B158" s="73"/>
      <c r="C158" s="39">
        <f aca="true" t="shared" si="20" ref="C158:C164">SUM(D158:F158)</f>
        <v>2328.592</v>
      </c>
      <c r="D158" s="29">
        <f>SUM(D159:D164)</f>
        <v>1565.332</v>
      </c>
      <c r="E158" s="29">
        <f>SUM(E159:E164)</f>
        <v>381.63</v>
      </c>
      <c r="F158" s="29">
        <f>SUM(F159:F164)</f>
        <v>381.63</v>
      </c>
      <c r="G158" s="68"/>
      <c r="H158" s="68"/>
      <c r="I158" s="68"/>
      <c r="J158" s="68"/>
    </row>
    <row r="159" spans="1:10" ht="13.5">
      <c r="A159" s="73" t="s">
        <v>33</v>
      </c>
      <c r="B159" s="73"/>
      <c r="C159" s="39">
        <f t="shared" si="20"/>
        <v>0</v>
      </c>
      <c r="D159" s="29">
        <v>0</v>
      </c>
      <c r="E159" s="29">
        <v>0</v>
      </c>
      <c r="F159" s="29">
        <v>0</v>
      </c>
      <c r="G159" s="68"/>
      <c r="H159" s="68"/>
      <c r="I159" s="68"/>
      <c r="J159" s="68"/>
    </row>
    <row r="160" spans="1:10" ht="13.5">
      <c r="A160" s="73" t="s">
        <v>43</v>
      </c>
      <c r="B160" s="73"/>
      <c r="C160" s="39">
        <f t="shared" si="20"/>
        <v>2328.592</v>
      </c>
      <c r="D160" s="55">
        <v>1565.332</v>
      </c>
      <c r="E160" s="29">
        <v>381.63</v>
      </c>
      <c r="F160" s="29">
        <v>381.63</v>
      </c>
      <c r="G160" s="68"/>
      <c r="H160" s="68"/>
      <c r="I160" s="68"/>
      <c r="J160" s="68"/>
    </row>
    <row r="161" spans="1:10" s="3" customFormat="1" ht="15.75" customHeight="1">
      <c r="A161" s="74" t="s">
        <v>170</v>
      </c>
      <c r="B161" s="75"/>
      <c r="C161" s="39">
        <f t="shared" si="20"/>
        <v>0</v>
      </c>
      <c r="D161" s="40">
        <v>0</v>
      </c>
      <c r="E161" s="40">
        <v>0</v>
      </c>
      <c r="F161" s="40">
        <v>0</v>
      </c>
      <c r="G161" s="68"/>
      <c r="H161" s="68"/>
      <c r="I161" s="68"/>
      <c r="J161" s="68"/>
    </row>
    <row r="162" spans="1:10" s="3" customFormat="1" ht="15.75" customHeight="1">
      <c r="A162" s="74" t="s">
        <v>171</v>
      </c>
      <c r="B162" s="75"/>
      <c r="C162" s="39">
        <f t="shared" si="20"/>
        <v>0</v>
      </c>
      <c r="D162" s="40">
        <v>0</v>
      </c>
      <c r="E162" s="40">
        <v>0</v>
      </c>
      <c r="F162" s="40">
        <v>0</v>
      </c>
      <c r="G162" s="68"/>
      <c r="H162" s="68"/>
      <c r="I162" s="68"/>
      <c r="J162" s="68"/>
    </row>
    <row r="163" spans="1:10" s="3" customFormat="1" ht="15.75" customHeight="1">
      <c r="A163" s="74" t="s">
        <v>172</v>
      </c>
      <c r="B163" s="75"/>
      <c r="C163" s="39">
        <f t="shared" si="20"/>
        <v>0</v>
      </c>
      <c r="D163" s="40">
        <v>0</v>
      </c>
      <c r="E163" s="40">
        <v>0</v>
      </c>
      <c r="F163" s="40">
        <v>0</v>
      </c>
      <c r="G163" s="68"/>
      <c r="H163" s="68"/>
      <c r="I163" s="68"/>
      <c r="J163" s="68"/>
    </row>
    <row r="164" spans="1:10" s="3" customFormat="1" ht="15.75" customHeight="1">
      <c r="A164" s="74" t="s">
        <v>173</v>
      </c>
      <c r="B164" s="75"/>
      <c r="C164" s="39">
        <f t="shared" si="20"/>
        <v>0</v>
      </c>
      <c r="D164" s="40">
        <v>0</v>
      </c>
      <c r="E164" s="40">
        <v>0</v>
      </c>
      <c r="F164" s="40">
        <v>0</v>
      </c>
      <c r="G164" s="68"/>
      <c r="H164" s="69"/>
      <c r="I164" s="69"/>
      <c r="J164" s="69"/>
    </row>
    <row r="165" spans="1:10" ht="58.5" customHeight="1">
      <c r="A165" s="30"/>
      <c r="B165" s="31" t="s">
        <v>226</v>
      </c>
      <c r="C165" s="29"/>
      <c r="D165" s="29"/>
      <c r="E165" s="29"/>
      <c r="F165" s="29"/>
      <c r="G165" s="80"/>
      <c r="H165" s="35" t="s">
        <v>169</v>
      </c>
      <c r="I165" s="35" t="s">
        <v>169</v>
      </c>
      <c r="J165" s="35" t="s">
        <v>174</v>
      </c>
    </row>
    <row r="166" spans="1:10" ht="57" customHeight="1">
      <c r="A166" s="27" t="s">
        <v>106</v>
      </c>
      <c r="B166" s="28" t="s">
        <v>196</v>
      </c>
      <c r="C166" s="29"/>
      <c r="D166" s="29"/>
      <c r="E166" s="29"/>
      <c r="F166" s="29"/>
      <c r="G166" s="70" t="s">
        <v>137</v>
      </c>
      <c r="H166" s="57" t="s">
        <v>88</v>
      </c>
      <c r="I166" s="57" t="s">
        <v>217</v>
      </c>
      <c r="J166" s="57" t="s">
        <v>218</v>
      </c>
    </row>
    <row r="167" spans="1:10" ht="13.5">
      <c r="A167" s="73" t="s">
        <v>44</v>
      </c>
      <c r="B167" s="73"/>
      <c r="C167" s="39">
        <f aca="true" t="shared" si="21" ref="C167:C173">SUM(D167:F167)</f>
        <v>238.639</v>
      </c>
      <c r="D167" s="29">
        <f>SUM(D168:D173)</f>
        <v>78.639</v>
      </c>
      <c r="E167" s="29">
        <f>SUM(E168:E173)</f>
        <v>80</v>
      </c>
      <c r="F167" s="29">
        <f>SUM(F168:F173)</f>
        <v>80</v>
      </c>
      <c r="G167" s="70"/>
      <c r="H167" s="68"/>
      <c r="I167" s="68"/>
      <c r="J167" s="68"/>
    </row>
    <row r="168" spans="1:10" ht="13.5">
      <c r="A168" s="73" t="s">
        <v>33</v>
      </c>
      <c r="B168" s="73"/>
      <c r="C168" s="39">
        <f t="shared" si="21"/>
        <v>0</v>
      </c>
      <c r="D168" s="29">
        <v>0</v>
      </c>
      <c r="E168" s="29">
        <v>0</v>
      </c>
      <c r="F168" s="29">
        <v>0</v>
      </c>
      <c r="G168" s="70"/>
      <c r="H168" s="68"/>
      <c r="I168" s="68"/>
      <c r="J168" s="68"/>
    </row>
    <row r="169" spans="1:10" ht="13.5">
      <c r="A169" s="73" t="s">
        <v>43</v>
      </c>
      <c r="B169" s="73"/>
      <c r="C169" s="39">
        <f t="shared" si="21"/>
        <v>238.639</v>
      </c>
      <c r="D169" s="55">
        <v>78.639</v>
      </c>
      <c r="E169" s="29">
        <v>80</v>
      </c>
      <c r="F169" s="29">
        <v>80</v>
      </c>
      <c r="G169" s="70"/>
      <c r="H169" s="68"/>
      <c r="I169" s="68"/>
      <c r="J169" s="68"/>
    </row>
    <row r="170" spans="1:10" s="3" customFormat="1" ht="15.75" customHeight="1">
      <c r="A170" s="74" t="s">
        <v>170</v>
      </c>
      <c r="B170" s="75"/>
      <c r="C170" s="39">
        <f t="shared" si="21"/>
        <v>0</v>
      </c>
      <c r="D170" s="40">
        <v>0</v>
      </c>
      <c r="E170" s="40">
        <v>0</v>
      </c>
      <c r="F170" s="40">
        <v>0</v>
      </c>
      <c r="G170" s="70"/>
      <c r="H170" s="68"/>
      <c r="I170" s="68"/>
      <c r="J170" s="68"/>
    </row>
    <row r="171" spans="1:10" s="3" customFormat="1" ht="15.75" customHeight="1">
      <c r="A171" s="74" t="s">
        <v>171</v>
      </c>
      <c r="B171" s="75"/>
      <c r="C171" s="39">
        <f t="shared" si="21"/>
        <v>0</v>
      </c>
      <c r="D171" s="40">
        <v>0</v>
      </c>
      <c r="E171" s="40">
        <v>0</v>
      </c>
      <c r="F171" s="40">
        <v>0</v>
      </c>
      <c r="G171" s="70"/>
      <c r="H171" s="68"/>
      <c r="I171" s="68"/>
      <c r="J171" s="68"/>
    </row>
    <row r="172" spans="1:10" s="3" customFormat="1" ht="15.75" customHeight="1">
      <c r="A172" s="74" t="s">
        <v>172</v>
      </c>
      <c r="B172" s="75"/>
      <c r="C172" s="39">
        <f t="shared" si="21"/>
        <v>0</v>
      </c>
      <c r="D172" s="40">
        <v>0</v>
      </c>
      <c r="E172" s="40">
        <v>0</v>
      </c>
      <c r="F172" s="40">
        <v>0</v>
      </c>
      <c r="G172" s="70"/>
      <c r="H172" s="68"/>
      <c r="I172" s="68"/>
      <c r="J172" s="68"/>
    </row>
    <row r="173" spans="1:10" s="3" customFormat="1" ht="15.75" customHeight="1">
      <c r="A173" s="74" t="s">
        <v>173</v>
      </c>
      <c r="B173" s="75"/>
      <c r="C173" s="39">
        <f t="shared" si="21"/>
        <v>0</v>
      </c>
      <c r="D173" s="40">
        <v>0</v>
      </c>
      <c r="E173" s="40">
        <v>0</v>
      </c>
      <c r="F173" s="40">
        <v>0</v>
      </c>
      <c r="G173" s="70"/>
      <c r="H173" s="69"/>
      <c r="I173" s="69"/>
      <c r="J173" s="69"/>
    </row>
    <row r="174" spans="1:10" ht="55.5" customHeight="1">
      <c r="A174" s="30"/>
      <c r="B174" s="31" t="s">
        <v>227</v>
      </c>
      <c r="C174" s="29"/>
      <c r="D174" s="29"/>
      <c r="E174" s="29"/>
      <c r="F174" s="29"/>
      <c r="G174" s="71"/>
      <c r="H174" s="35" t="s">
        <v>169</v>
      </c>
      <c r="I174" s="35" t="s">
        <v>169</v>
      </c>
      <c r="J174" s="35" t="s">
        <v>174</v>
      </c>
    </row>
    <row r="175" spans="1:11" s="6" customFormat="1" ht="54.75" customHeight="1">
      <c r="A175" s="27" t="s">
        <v>87</v>
      </c>
      <c r="B175" s="28" t="s">
        <v>132</v>
      </c>
      <c r="C175" s="29"/>
      <c r="D175" s="29"/>
      <c r="E175" s="29"/>
      <c r="F175" s="29"/>
      <c r="G175" s="70" t="s">
        <v>137</v>
      </c>
      <c r="H175" s="57" t="s">
        <v>125</v>
      </c>
      <c r="I175" s="57" t="s">
        <v>217</v>
      </c>
      <c r="J175" s="57" t="s">
        <v>218</v>
      </c>
      <c r="K175" s="81"/>
    </row>
    <row r="176" spans="1:11" s="6" customFormat="1" ht="13.5">
      <c r="A176" s="73" t="s">
        <v>44</v>
      </c>
      <c r="B176" s="73"/>
      <c r="C176" s="39">
        <f aca="true" t="shared" si="22" ref="C176:C182">SUM(D176:F176)</f>
        <v>4374.06851</v>
      </c>
      <c r="D176" s="29">
        <f>SUM(D177:D182)</f>
        <v>1974.06851</v>
      </c>
      <c r="E176" s="29">
        <f>SUM(E177:E182)</f>
        <v>1200</v>
      </c>
      <c r="F176" s="29">
        <f>SUM(F177:F182)</f>
        <v>1200</v>
      </c>
      <c r="G176" s="70"/>
      <c r="H176" s="68"/>
      <c r="I176" s="68"/>
      <c r="J176" s="68"/>
      <c r="K176" s="81"/>
    </row>
    <row r="177" spans="1:11" s="6" customFormat="1" ht="13.5">
      <c r="A177" s="73" t="s">
        <v>33</v>
      </c>
      <c r="B177" s="73"/>
      <c r="C177" s="39">
        <f t="shared" si="22"/>
        <v>0</v>
      </c>
      <c r="D177" s="29">
        <v>0</v>
      </c>
      <c r="E177" s="29">
        <v>0</v>
      </c>
      <c r="F177" s="29">
        <v>0</v>
      </c>
      <c r="G177" s="70"/>
      <c r="H177" s="68"/>
      <c r="I177" s="68"/>
      <c r="J177" s="68"/>
      <c r="K177" s="81"/>
    </row>
    <row r="178" spans="1:11" s="6" customFormat="1" ht="13.5">
      <c r="A178" s="73" t="s">
        <v>43</v>
      </c>
      <c r="B178" s="73"/>
      <c r="C178" s="39">
        <f t="shared" si="22"/>
        <v>4374.06851</v>
      </c>
      <c r="D178" s="55">
        <v>1974.06851</v>
      </c>
      <c r="E178" s="29">
        <v>1200</v>
      </c>
      <c r="F178" s="29">
        <v>1200</v>
      </c>
      <c r="G178" s="70"/>
      <c r="H178" s="68"/>
      <c r="I178" s="68"/>
      <c r="J178" s="68"/>
      <c r="K178" s="81"/>
    </row>
    <row r="179" spans="1:10" s="3" customFormat="1" ht="15.75" customHeight="1">
      <c r="A179" s="74" t="s">
        <v>170</v>
      </c>
      <c r="B179" s="75"/>
      <c r="C179" s="39">
        <f t="shared" si="22"/>
        <v>0</v>
      </c>
      <c r="D179" s="40">
        <v>0</v>
      </c>
      <c r="E179" s="40">
        <v>0</v>
      </c>
      <c r="F179" s="40">
        <v>0</v>
      </c>
      <c r="G179" s="70"/>
      <c r="H179" s="68"/>
      <c r="I179" s="68"/>
      <c r="J179" s="68"/>
    </row>
    <row r="180" spans="1:10" s="3" customFormat="1" ht="15.75" customHeight="1">
      <c r="A180" s="74" t="s">
        <v>171</v>
      </c>
      <c r="B180" s="75"/>
      <c r="C180" s="39">
        <f t="shared" si="22"/>
        <v>0</v>
      </c>
      <c r="D180" s="40">
        <v>0</v>
      </c>
      <c r="E180" s="40">
        <v>0</v>
      </c>
      <c r="F180" s="40">
        <v>0</v>
      </c>
      <c r="G180" s="70"/>
      <c r="H180" s="68"/>
      <c r="I180" s="68"/>
      <c r="J180" s="68"/>
    </row>
    <row r="181" spans="1:10" s="3" customFormat="1" ht="15.75" customHeight="1">
      <c r="A181" s="74" t="s">
        <v>172</v>
      </c>
      <c r="B181" s="75"/>
      <c r="C181" s="39">
        <f t="shared" si="22"/>
        <v>0</v>
      </c>
      <c r="D181" s="40">
        <v>0</v>
      </c>
      <c r="E181" s="40">
        <v>0</v>
      </c>
      <c r="F181" s="40">
        <v>0</v>
      </c>
      <c r="G181" s="70"/>
      <c r="H181" s="68"/>
      <c r="I181" s="68"/>
      <c r="J181" s="68"/>
    </row>
    <row r="182" spans="1:10" s="3" customFormat="1" ht="15.75" customHeight="1">
      <c r="A182" s="74" t="s">
        <v>173</v>
      </c>
      <c r="B182" s="75"/>
      <c r="C182" s="39">
        <f t="shared" si="22"/>
        <v>0</v>
      </c>
      <c r="D182" s="40">
        <v>0</v>
      </c>
      <c r="E182" s="40">
        <v>0</v>
      </c>
      <c r="F182" s="40">
        <v>0</v>
      </c>
      <c r="G182" s="70"/>
      <c r="H182" s="69"/>
      <c r="I182" s="69"/>
      <c r="J182" s="69"/>
    </row>
    <row r="183" spans="1:10" s="3" customFormat="1" ht="48.75" customHeight="1">
      <c r="A183" s="30"/>
      <c r="B183" s="31" t="s">
        <v>228</v>
      </c>
      <c r="C183" s="39"/>
      <c r="D183" s="40"/>
      <c r="E183" s="40"/>
      <c r="F183" s="40"/>
      <c r="G183" s="70"/>
      <c r="H183" s="35" t="s">
        <v>169</v>
      </c>
      <c r="I183" s="35" t="s">
        <v>169</v>
      </c>
      <c r="J183" s="35" t="s">
        <v>174</v>
      </c>
    </row>
    <row r="184" spans="1:11" s="6" customFormat="1" ht="57.75" customHeight="1">
      <c r="A184" s="30"/>
      <c r="B184" s="31" t="s">
        <v>209</v>
      </c>
      <c r="C184" s="29"/>
      <c r="D184" s="29"/>
      <c r="E184" s="29"/>
      <c r="F184" s="29"/>
      <c r="G184" s="71"/>
      <c r="H184" s="35" t="s">
        <v>169</v>
      </c>
      <c r="I184" s="35" t="s">
        <v>169</v>
      </c>
      <c r="J184" s="35" t="s">
        <v>198</v>
      </c>
      <c r="K184" s="26"/>
    </row>
    <row r="185" spans="1:10" s="6" customFormat="1" ht="30" customHeight="1">
      <c r="A185" s="27" t="s">
        <v>35</v>
      </c>
      <c r="B185" s="28" t="s">
        <v>92</v>
      </c>
      <c r="C185" s="29"/>
      <c r="D185" s="29"/>
      <c r="E185" s="29"/>
      <c r="F185" s="29"/>
      <c r="G185" s="57" t="s">
        <v>136</v>
      </c>
      <c r="H185" s="57" t="s">
        <v>46</v>
      </c>
      <c r="I185" s="57" t="s">
        <v>217</v>
      </c>
      <c r="J185" s="57" t="s">
        <v>218</v>
      </c>
    </row>
    <row r="186" spans="1:10" s="6" customFormat="1" ht="13.5">
      <c r="A186" s="73" t="s">
        <v>44</v>
      </c>
      <c r="B186" s="73"/>
      <c r="C186" s="39">
        <f aca="true" t="shared" si="23" ref="C186:C192">SUM(D186:F186)</f>
        <v>411853</v>
      </c>
      <c r="D186" s="29">
        <f>SUM(D187:D192)</f>
        <v>135759.5</v>
      </c>
      <c r="E186" s="29">
        <f>SUM(E187:E192)</f>
        <v>137257.4</v>
      </c>
      <c r="F186" s="29">
        <f>SUM(F187:F192)</f>
        <v>138836.1</v>
      </c>
      <c r="G186" s="68"/>
      <c r="H186" s="68"/>
      <c r="I186" s="68"/>
      <c r="J186" s="68"/>
    </row>
    <row r="187" spans="1:10" s="6" customFormat="1" ht="13.5">
      <c r="A187" s="73" t="s">
        <v>33</v>
      </c>
      <c r="B187" s="73"/>
      <c r="C187" s="39">
        <f t="shared" si="23"/>
        <v>411853</v>
      </c>
      <c r="D187" s="29">
        <f>D195+D203+D211+D219+D227</f>
        <v>135759.5</v>
      </c>
      <c r="E187" s="29">
        <f>E195+E203+E211+E219+E227</f>
        <v>137257.4</v>
      </c>
      <c r="F187" s="29">
        <f>F195+F203+F211+F219+F227</f>
        <v>138836.1</v>
      </c>
      <c r="G187" s="68"/>
      <c r="H187" s="68"/>
      <c r="I187" s="68"/>
      <c r="J187" s="68"/>
    </row>
    <row r="188" spans="1:10" s="6" customFormat="1" ht="15.75" customHeight="1">
      <c r="A188" s="73" t="s">
        <v>43</v>
      </c>
      <c r="B188" s="73"/>
      <c r="C188" s="39">
        <f t="shared" si="23"/>
        <v>0</v>
      </c>
      <c r="D188" s="29">
        <f>D196+D204+D212+D220+D228</f>
        <v>0</v>
      </c>
      <c r="E188" s="29">
        <f aca="true" t="shared" si="24" ref="E188:F192">E196+E204+E212+E220+E228</f>
        <v>0</v>
      </c>
      <c r="F188" s="29">
        <f t="shared" si="24"/>
        <v>0</v>
      </c>
      <c r="G188" s="68"/>
      <c r="H188" s="68"/>
      <c r="I188" s="68"/>
      <c r="J188" s="68"/>
    </row>
    <row r="189" spans="1:10" s="3" customFormat="1" ht="15.75" customHeight="1">
      <c r="A189" s="74" t="s">
        <v>170</v>
      </c>
      <c r="B189" s="75"/>
      <c r="C189" s="39">
        <f t="shared" si="23"/>
        <v>0</v>
      </c>
      <c r="D189" s="29">
        <f>D197+D205+D213+D221+D229</f>
        <v>0</v>
      </c>
      <c r="E189" s="29">
        <f t="shared" si="24"/>
        <v>0</v>
      </c>
      <c r="F189" s="29">
        <f t="shared" si="24"/>
        <v>0</v>
      </c>
      <c r="G189" s="72"/>
      <c r="H189" s="68"/>
      <c r="I189" s="68"/>
      <c r="J189" s="68"/>
    </row>
    <row r="190" spans="1:10" s="3" customFormat="1" ht="15.75" customHeight="1">
      <c r="A190" s="74" t="s">
        <v>171</v>
      </c>
      <c r="B190" s="75"/>
      <c r="C190" s="39">
        <f t="shared" si="23"/>
        <v>0</v>
      </c>
      <c r="D190" s="29">
        <f>D198+D206+D214+D222+D230</f>
        <v>0</v>
      </c>
      <c r="E190" s="29">
        <f t="shared" si="24"/>
        <v>0</v>
      </c>
      <c r="F190" s="29">
        <f t="shared" si="24"/>
        <v>0</v>
      </c>
      <c r="G190" s="72"/>
      <c r="H190" s="68"/>
      <c r="I190" s="68"/>
      <c r="J190" s="68"/>
    </row>
    <row r="191" spans="1:10" s="3" customFormat="1" ht="15.75" customHeight="1">
      <c r="A191" s="74" t="s">
        <v>172</v>
      </c>
      <c r="B191" s="75"/>
      <c r="C191" s="39">
        <f t="shared" si="23"/>
        <v>0</v>
      </c>
      <c r="D191" s="29">
        <f>D199+D207+D215+D223+D231</f>
        <v>0</v>
      </c>
      <c r="E191" s="29">
        <f t="shared" si="24"/>
        <v>0</v>
      </c>
      <c r="F191" s="29">
        <f t="shared" si="24"/>
        <v>0</v>
      </c>
      <c r="G191" s="72"/>
      <c r="H191" s="68"/>
      <c r="I191" s="68"/>
      <c r="J191" s="68"/>
    </row>
    <row r="192" spans="1:10" s="3" customFormat="1" ht="15.75" customHeight="1">
      <c r="A192" s="74" t="s">
        <v>173</v>
      </c>
      <c r="B192" s="75"/>
      <c r="C192" s="39">
        <f t="shared" si="23"/>
        <v>0</v>
      </c>
      <c r="D192" s="29">
        <f>D200+D208+D216+D224+D232</f>
        <v>0</v>
      </c>
      <c r="E192" s="29">
        <f t="shared" si="24"/>
        <v>0</v>
      </c>
      <c r="F192" s="29">
        <f t="shared" si="24"/>
        <v>0</v>
      </c>
      <c r="G192" s="58"/>
      <c r="H192" s="69"/>
      <c r="I192" s="69"/>
      <c r="J192" s="69"/>
    </row>
    <row r="193" spans="1:10" s="6" customFormat="1" ht="30.75" customHeight="1">
      <c r="A193" s="27" t="s">
        <v>41</v>
      </c>
      <c r="B193" s="28" t="s">
        <v>107</v>
      </c>
      <c r="C193" s="29"/>
      <c r="D193" s="29"/>
      <c r="E193" s="29"/>
      <c r="F193" s="29"/>
      <c r="G193" s="57" t="s">
        <v>135</v>
      </c>
      <c r="H193" s="57" t="s">
        <v>2</v>
      </c>
      <c r="I193" s="57" t="s">
        <v>217</v>
      </c>
      <c r="J193" s="57" t="s">
        <v>218</v>
      </c>
    </row>
    <row r="194" spans="1:10" s="6" customFormat="1" ht="13.5">
      <c r="A194" s="73" t="s">
        <v>44</v>
      </c>
      <c r="B194" s="73"/>
      <c r="C194" s="39">
        <f aca="true" t="shared" si="25" ref="C194:C200">SUM(D194:F194)</f>
        <v>361289.5</v>
      </c>
      <c r="D194" s="29">
        <f>SUM(D195:D200)</f>
        <v>119059.5</v>
      </c>
      <c r="E194" s="29">
        <f>SUM(E195:E200)</f>
        <v>120440</v>
      </c>
      <c r="F194" s="29">
        <f>SUM(F195:F200)</f>
        <v>121790</v>
      </c>
      <c r="G194" s="68"/>
      <c r="H194" s="68"/>
      <c r="I194" s="68"/>
      <c r="J194" s="68"/>
    </row>
    <row r="195" spans="1:10" s="6" customFormat="1" ht="13.5">
      <c r="A195" s="73" t="s">
        <v>33</v>
      </c>
      <c r="B195" s="73"/>
      <c r="C195" s="39">
        <f t="shared" si="25"/>
        <v>361289.5</v>
      </c>
      <c r="D195" s="29">
        <v>119059.5</v>
      </c>
      <c r="E195" s="29">
        <v>120440</v>
      </c>
      <c r="F195" s="29">
        <v>121790</v>
      </c>
      <c r="G195" s="68"/>
      <c r="H195" s="68"/>
      <c r="I195" s="68"/>
      <c r="J195" s="68"/>
    </row>
    <row r="196" spans="1:10" s="6" customFormat="1" ht="13.5">
      <c r="A196" s="73" t="s">
        <v>43</v>
      </c>
      <c r="B196" s="73"/>
      <c r="C196" s="39">
        <f t="shared" si="25"/>
        <v>0</v>
      </c>
      <c r="D196" s="29">
        <v>0</v>
      </c>
      <c r="E196" s="29">
        <v>0</v>
      </c>
      <c r="F196" s="29">
        <v>0</v>
      </c>
      <c r="G196" s="68"/>
      <c r="H196" s="68"/>
      <c r="I196" s="68"/>
      <c r="J196" s="68"/>
    </row>
    <row r="197" spans="1:10" s="3" customFormat="1" ht="15.75" customHeight="1">
      <c r="A197" s="74" t="s">
        <v>170</v>
      </c>
      <c r="B197" s="75"/>
      <c r="C197" s="39">
        <f t="shared" si="25"/>
        <v>0</v>
      </c>
      <c r="D197" s="40">
        <v>0</v>
      </c>
      <c r="E197" s="40">
        <v>0</v>
      </c>
      <c r="F197" s="40">
        <v>0</v>
      </c>
      <c r="G197" s="72"/>
      <c r="H197" s="68"/>
      <c r="I197" s="68"/>
      <c r="J197" s="68"/>
    </row>
    <row r="198" spans="1:10" s="3" customFormat="1" ht="15.75" customHeight="1">
      <c r="A198" s="74" t="s">
        <v>171</v>
      </c>
      <c r="B198" s="75"/>
      <c r="C198" s="39">
        <f t="shared" si="25"/>
        <v>0</v>
      </c>
      <c r="D198" s="40">
        <v>0</v>
      </c>
      <c r="E198" s="40">
        <v>0</v>
      </c>
      <c r="F198" s="40">
        <v>0</v>
      </c>
      <c r="G198" s="72"/>
      <c r="H198" s="68"/>
      <c r="I198" s="68"/>
      <c r="J198" s="68"/>
    </row>
    <row r="199" spans="1:10" s="3" customFormat="1" ht="15.75" customHeight="1">
      <c r="A199" s="74" t="s">
        <v>172</v>
      </c>
      <c r="B199" s="75"/>
      <c r="C199" s="39">
        <f t="shared" si="25"/>
        <v>0</v>
      </c>
      <c r="D199" s="40">
        <v>0</v>
      </c>
      <c r="E199" s="40">
        <v>0</v>
      </c>
      <c r="F199" s="40">
        <v>0</v>
      </c>
      <c r="G199" s="72"/>
      <c r="H199" s="68"/>
      <c r="I199" s="68"/>
      <c r="J199" s="68"/>
    </row>
    <row r="200" spans="1:10" s="3" customFormat="1" ht="15.75" customHeight="1">
      <c r="A200" s="74" t="s">
        <v>173</v>
      </c>
      <c r="B200" s="75"/>
      <c r="C200" s="39">
        <f t="shared" si="25"/>
        <v>0</v>
      </c>
      <c r="D200" s="40">
        <v>0</v>
      </c>
      <c r="E200" s="40">
        <v>0</v>
      </c>
      <c r="F200" s="40">
        <v>0</v>
      </c>
      <c r="G200" s="58"/>
      <c r="H200" s="69"/>
      <c r="I200" s="69"/>
      <c r="J200" s="69"/>
    </row>
    <row r="201" spans="1:10" s="6" customFormat="1" ht="58.5" customHeight="1">
      <c r="A201" s="27" t="s">
        <v>108</v>
      </c>
      <c r="B201" s="28" t="s">
        <v>164</v>
      </c>
      <c r="C201" s="29"/>
      <c r="D201" s="29"/>
      <c r="E201" s="29"/>
      <c r="F201" s="29"/>
      <c r="G201" s="57" t="s">
        <v>135</v>
      </c>
      <c r="H201" s="57" t="s">
        <v>130</v>
      </c>
      <c r="I201" s="57" t="s">
        <v>217</v>
      </c>
      <c r="J201" s="57" t="s">
        <v>218</v>
      </c>
    </row>
    <row r="202" spans="1:10" s="6" customFormat="1" ht="15" customHeight="1">
      <c r="A202" s="73" t="s">
        <v>44</v>
      </c>
      <c r="B202" s="73"/>
      <c r="C202" s="39">
        <f aca="true" t="shared" si="26" ref="C202:C208">SUM(D202:F202)</f>
        <v>14343.5</v>
      </c>
      <c r="D202" s="29">
        <f>SUM(D203:D208)</f>
        <v>4600</v>
      </c>
      <c r="E202" s="29">
        <f>SUM(E203:E208)</f>
        <v>4757.4</v>
      </c>
      <c r="F202" s="29">
        <f>SUM(F203:F208)</f>
        <v>4986.1</v>
      </c>
      <c r="G202" s="68"/>
      <c r="H202" s="68"/>
      <c r="I202" s="68"/>
      <c r="J202" s="68"/>
    </row>
    <row r="203" spans="1:10" s="6" customFormat="1" ht="15" customHeight="1">
      <c r="A203" s="73" t="s">
        <v>33</v>
      </c>
      <c r="B203" s="73"/>
      <c r="C203" s="39">
        <f t="shared" si="26"/>
        <v>14343.5</v>
      </c>
      <c r="D203" s="29">
        <v>4600</v>
      </c>
      <c r="E203" s="29">
        <v>4757.4</v>
      </c>
      <c r="F203" s="29">
        <v>4986.1</v>
      </c>
      <c r="G203" s="68"/>
      <c r="H203" s="68"/>
      <c r="I203" s="68"/>
      <c r="J203" s="68"/>
    </row>
    <row r="204" spans="1:10" s="6" customFormat="1" ht="15.75" customHeight="1">
      <c r="A204" s="73" t="s">
        <v>43</v>
      </c>
      <c r="B204" s="73"/>
      <c r="C204" s="39">
        <f t="shared" si="26"/>
        <v>0</v>
      </c>
      <c r="D204" s="29">
        <v>0</v>
      </c>
      <c r="E204" s="29">
        <v>0</v>
      </c>
      <c r="F204" s="29">
        <v>0</v>
      </c>
      <c r="G204" s="68"/>
      <c r="H204" s="68"/>
      <c r="I204" s="68"/>
      <c r="J204" s="68"/>
    </row>
    <row r="205" spans="1:10" s="3" customFormat="1" ht="15.75" customHeight="1">
      <c r="A205" s="74" t="s">
        <v>170</v>
      </c>
      <c r="B205" s="75"/>
      <c r="C205" s="39">
        <f t="shared" si="26"/>
        <v>0</v>
      </c>
      <c r="D205" s="40">
        <v>0</v>
      </c>
      <c r="E205" s="40">
        <v>0</v>
      </c>
      <c r="F205" s="40">
        <v>0</v>
      </c>
      <c r="G205" s="72"/>
      <c r="H205" s="68"/>
      <c r="I205" s="68"/>
      <c r="J205" s="68"/>
    </row>
    <row r="206" spans="1:10" s="3" customFormat="1" ht="15.75" customHeight="1">
      <c r="A206" s="74" t="s">
        <v>171</v>
      </c>
      <c r="B206" s="75"/>
      <c r="C206" s="39">
        <f t="shared" si="26"/>
        <v>0</v>
      </c>
      <c r="D206" s="40">
        <v>0</v>
      </c>
      <c r="E206" s="40">
        <v>0</v>
      </c>
      <c r="F206" s="40">
        <v>0</v>
      </c>
      <c r="G206" s="72"/>
      <c r="H206" s="68"/>
      <c r="I206" s="68"/>
      <c r="J206" s="68"/>
    </row>
    <row r="207" spans="1:10" s="3" customFormat="1" ht="15.75" customHeight="1">
      <c r="A207" s="74" t="s">
        <v>172</v>
      </c>
      <c r="B207" s="75"/>
      <c r="C207" s="39">
        <f t="shared" si="26"/>
        <v>0</v>
      </c>
      <c r="D207" s="40">
        <v>0</v>
      </c>
      <c r="E207" s="40">
        <v>0</v>
      </c>
      <c r="F207" s="40">
        <v>0</v>
      </c>
      <c r="G207" s="72"/>
      <c r="H207" s="68"/>
      <c r="I207" s="68"/>
      <c r="J207" s="68"/>
    </row>
    <row r="208" spans="1:10" s="3" customFormat="1" ht="15.75" customHeight="1">
      <c r="A208" s="74" t="s">
        <v>173</v>
      </c>
      <c r="B208" s="75"/>
      <c r="C208" s="39">
        <f t="shared" si="26"/>
        <v>0</v>
      </c>
      <c r="D208" s="40">
        <v>0</v>
      </c>
      <c r="E208" s="40">
        <v>0</v>
      </c>
      <c r="F208" s="40">
        <v>0</v>
      </c>
      <c r="G208" s="58"/>
      <c r="H208" s="69"/>
      <c r="I208" s="69"/>
      <c r="J208" s="69"/>
    </row>
    <row r="209" spans="1:10" s="6" customFormat="1" ht="81.75" customHeight="1">
      <c r="A209" s="27" t="s">
        <v>109</v>
      </c>
      <c r="B209" s="28" t="s">
        <v>165</v>
      </c>
      <c r="C209" s="29"/>
      <c r="D209" s="29"/>
      <c r="E209" s="29"/>
      <c r="F209" s="29"/>
      <c r="G209" s="57" t="s">
        <v>135</v>
      </c>
      <c r="H209" s="57" t="s">
        <v>2</v>
      </c>
      <c r="I209" s="57" t="s">
        <v>217</v>
      </c>
      <c r="J209" s="57" t="s">
        <v>218</v>
      </c>
    </row>
    <row r="210" spans="1:10" s="6" customFormat="1" ht="13.5">
      <c r="A210" s="73" t="s">
        <v>44</v>
      </c>
      <c r="B210" s="73"/>
      <c r="C210" s="39">
        <f aca="true" t="shared" si="27" ref="C210:C216">SUM(D210:F210)</f>
        <v>12520</v>
      </c>
      <c r="D210" s="29">
        <f>SUM(D211:D216)</f>
        <v>4200</v>
      </c>
      <c r="E210" s="29">
        <f>SUM(E211:E216)</f>
        <v>4160</v>
      </c>
      <c r="F210" s="29">
        <f>SUM(F211:F216)</f>
        <v>4160</v>
      </c>
      <c r="G210" s="68"/>
      <c r="H210" s="68"/>
      <c r="I210" s="68"/>
      <c r="J210" s="68"/>
    </row>
    <row r="211" spans="1:10" s="6" customFormat="1" ht="13.5">
      <c r="A211" s="73" t="s">
        <v>33</v>
      </c>
      <c r="B211" s="73"/>
      <c r="C211" s="39">
        <f t="shared" si="27"/>
        <v>12520</v>
      </c>
      <c r="D211" s="29">
        <v>4200</v>
      </c>
      <c r="E211" s="29">
        <v>4160</v>
      </c>
      <c r="F211" s="29">
        <v>4160</v>
      </c>
      <c r="G211" s="68"/>
      <c r="H211" s="68"/>
      <c r="I211" s="68"/>
      <c r="J211" s="68"/>
    </row>
    <row r="212" spans="1:10" s="6" customFormat="1" ht="13.5">
      <c r="A212" s="73" t="s">
        <v>43</v>
      </c>
      <c r="B212" s="73"/>
      <c r="C212" s="39">
        <f t="shared" si="27"/>
        <v>0</v>
      </c>
      <c r="D212" s="29">
        <v>0</v>
      </c>
      <c r="E212" s="29">
        <v>0</v>
      </c>
      <c r="F212" s="29">
        <v>0</v>
      </c>
      <c r="G212" s="68"/>
      <c r="H212" s="68"/>
      <c r="I212" s="68"/>
      <c r="J212" s="68"/>
    </row>
    <row r="213" spans="1:10" s="3" customFormat="1" ht="15.75" customHeight="1">
      <c r="A213" s="74" t="s">
        <v>170</v>
      </c>
      <c r="B213" s="75"/>
      <c r="C213" s="39">
        <f t="shared" si="27"/>
        <v>0</v>
      </c>
      <c r="D213" s="40">
        <v>0</v>
      </c>
      <c r="E213" s="40">
        <v>0</v>
      </c>
      <c r="F213" s="40">
        <v>0</v>
      </c>
      <c r="G213" s="72"/>
      <c r="H213" s="68"/>
      <c r="I213" s="68"/>
      <c r="J213" s="68"/>
    </row>
    <row r="214" spans="1:10" s="3" customFormat="1" ht="15.75" customHeight="1">
      <c r="A214" s="74" t="s">
        <v>171</v>
      </c>
      <c r="B214" s="75"/>
      <c r="C214" s="39">
        <f t="shared" si="27"/>
        <v>0</v>
      </c>
      <c r="D214" s="40">
        <v>0</v>
      </c>
      <c r="E214" s="40">
        <v>0</v>
      </c>
      <c r="F214" s="40">
        <v>0</v>
      </c>
      <c r="G214" s="72"/>
      <c r="H214" s="68"/>
      <c r="I214" s="68"/>
      <c r="J214" s="68"/>
    </row>
    <row r="215" spans="1:10" s="3" customFormat="1" ht="15.75" customHeight="1">
      <c r="A215" s="74" t="s">
        <v>172</v>
      </c>
      <c r="B215" s="75"/>
      <c r="C215" s="39">
        <f t="shared" si="27"/>
        <v>0</v>
      </c>
      <c r="D215" s="40">
        <v>0</v>
      </c>
      <c r="E215" s="40">
        <v>0</v>
      </c>
      <c r="F215" s="40">
        <v>0</v>
      </c>
      <c r="G215" s="72"/>
      <c r="H215" s="68"/>
      <c r="I215" s="68"/>
      <c r="J215" s="68"/>
    </row>
    <row r="216" spans="1:10" s="3" customFormat="1" ht="15.75" customHeight="1">
      <c r="A216" s="74" t="s">
        <v>173</v>
      </c>
      <c r="B216" s="75"/>
      <c r="C216" s="39">
        <f t="shared" si="27"/>
        <v>0</v>
      </c>
      <c r="D216" s="40">
        <v>0</v>
      </c>
      <c r="E216" s="40">
        <v>0</v>
      </c>
      <c r="F216" s="40">
        <v>0</v>
      </c>
      <c r="G216" s="58"/>
      <c r="H216" s="69"/>
      <c r="I216" s="69"/>
      <c r="J216" s="69"/>
    </row>
    <row r="217" spans="1:10" s="6" customFormat="1" ht="57" customHeight="1">
      <c r="A217" s="27" t="s">
        <v>8</v>
      </c>
      <c r="B217" s="28" t="s">
        <v>166</v>
      </c>
      <c r="C217" s="29"/>
      <c r="D217" s="29"/>
      <c r="E217" s="29"/>
      <c r="F217" s="29"/>
      <c r="G217" s="57" t="s">
        <v>135</v>
      </c>
      <c r="H217" s="57" t="s">
        <v>75</v>
      </c>
      <c r="I217" s="57" t="s">
        <v>217</v>
      </c>
      <c r="J217" s="57" t="s">
        <v>218</v>
      </c>
    </row>
    <row r="218" spans="1:10" s="6" customFormat="1" ht="15.75" customHeight="1">
      <c r="A218" s="73" t="s">
        <v>44</v>
      </c>
      <c r="B218" s="73"/>
      <c r="C218" s="39">
        <f aca="true" t="shared" si="28" ref="C218:C224">SUM(D218:F218)</f>
        <v>21000</v>
      </c>
      <c r="D218" s="29">
        <f>SUM(D219:D224)</f>
        <v>7000</v>
      </c>
      <c r="E218" s="29">
        <f>SUM(E219:E224)</f>
        <v>7000</v>
      </c>
      <c r="F218" s="29">
        <f>SUM(F219:F224)</f>
        <v>7000</v>
      </c>
      <c r="G218" s="68"/>
      <c r="H218" s="68"/>
      <c r="I218" s="68"/>
      <c r="J218" s="68"/>
    </row>
    <row r="219" spans="1:10" s="6" customFormat="1" ht="15.75" customHeight="1">
      <c r="A219" s="73" t="s">
        <v>33</v>
      </c>
      <c r="B219" s="73"/>
      <c r="C219" s="39">
        <f t="shared" si="28"/>
        <v>21000</v>
      </c>
      <c r="D219" s="29">
        <v>7000</v>
      </c>
      <c r="E219" s="29">
        <v>7000</v>
      </c>
      <c r="F219" s="29">
        <v>7000</v>
      </c>
      <c r="G219" s="68"/>
      <c r="H219" s="68"/>
      <c r="I219" s="68"/>
      <c r="J219" s="68"/>
    </row>
    <row r="220" spans="1:10" s="6" customFormat="1" ht="15" customHeight="1">
      <c r="A220" s="73" t="s">
        <v>43</v>
      </c>
      <c r="B220" s="73"/>
      <c r="C220" s="39">
        <f t="shared" si="28"/>
        <v>0</v>
      </c>
      <c r="D220" s="29">
        <v>0</v>
      </c>
      <c r="E220" s="29">
        <v>0</v>
      </c>
      <c r="F220" s="29">
        <v>0</v>
      </c>
      <c r="G220" s="68"/>
      <c r="H220" s="68"/>
      <c r="I220" s="68"/>
      <c r="J220" s="68"/>
    </row>
    <row r="221" spans="1:10" s="3" customFormat="1" ht="15.75" customHeight="1">
      <c r="A221" s="74" t="s">
        <v>170</v>
      </c>
      <c r="B221" s="75"/>
      <c r="C221" s="39">
        <f t="shared" si="28"/>
        <v>0</v>
      </c>
      <c r="D221" s="40">
        <v>0</v>
      </c>
      <c r="E221" s="40">
        <v>0</v>
      </c>
      <c r="F221" s="40">
        <v>0</v>
      </c>
      <c r="G221" s="72"/>
      <c r="H221" s="68"/>
      <c r="I221" s="68"/>
      <c r="J221" s="68"/>
    </row>
    <row r="222" spans="1:10" s="3" customFormat="1" ht="15.75" customHeight="1">
      <c r="A222" s="74" t="s">
        <v>171</v>
      </c>
      <c r="B222" s="75"/>
      <c r="C222" s="39">
        <f t="shared" si="28"/>
        <v>0</v>
      </c>
      <c r="D222" s="40">
        <v>0</v>
      </c>
      <c r="E222" s="40">
        <v>0</v>
      </c>
      <c r="F222" s="40">
        <v>0</v>
      </c>
      <c r="G222" s="72"/>
      <c r="H222" s="68"/>
      <c r="I222" s="68"/>
      <c r="J222" s="68"/>
    </row>
    <row r="223" spans="1:10" s="3" customFormat="1" ht="15.75" customHeight="1">
      <c r="A223" s="74" t="s">
        <v>172</v>
      </c>
      <c r="B223" s="75"/>
      <c r="C223" s="39">
        <f t="shared" si="28"/>
        <v>0</v>
      </c>
      <c r="D223" s="40">
        <v>0</v>
      </c>
      <c r="E223" s="40">
        <v>0</v>
      </c>
      <c r="F223" s="40">
        <v>0</v>
      </c>
      <c r="G223" s="72"/>
      <c r="H223" s="68"/>
      <c r="I223" s="68"/>
      <c r="J223" s="68"/>
    </row>
    <row r="224" spans="1:10" s="3" customFormat="1" ht="15.75" customHeight="1">
      <c r="A224" s="74" t="s">
        <v>173</v>
      </c>
      <c r="B224" s="75"/>
      <c r="C224" s="39">
        <f t="shared" si="28"/>
        <v>0</v>
      </c>
      <c r="D224" s="40">
        <v>0</v>
      </c>
      <c r="E224" s="40">
        <v>0</v>
      </c>
      <c r="F224" s="40">
        <v>0</v>
      </c>
      <c r="G224" s="58"/>
      <c r="H224" s="69"/>
      <c r="I224" s="69"/>
      <c r="J224" s="69"/>
    </row>
    <row r="225" spans="1:10" s="6" customFormat="1" ht="23.25" customHeight="1">
      <c r="A225" s="32" t="s">
        <v>120</v>
      </c>
      <c r="B225" s="31" t="s">
        <v>121</v>
      </c>
      <c r="C225" s="29"/>
      <c r="D225" s="29"/>
      <c r="E225" s="29"/>
      <c r="F225" s="29"/>
      <c r="G225" s="57" t="s">
        <v>135</v>
      </c>
      <c r="H225" s="57"/>
      <c r="I225" s="63"/>
      <c r="J225" s="63"/>
    </row>
    <row r="226" spans="1:10" s="6" customFormat="1" ht="13.5">
      <c r="A226" s="73" t="s">
        <v>44</v>
      </c>
      <c r="B226" s="73"/>
      <c r="C226" s="39">
        <f aca="true" t="shared" si="29" ref="C226:C232">SUM(D226:F226)</f>
        <v>2700</v>
      </c>
      <c r="D226" s="29">
        <f>SUM(D227:D232)</f>
        <v>900</v>
      </c>
      <c r="E226" s="29">
        <f>SUM(E227:E232)</f>
        <v>900</v>
      </c>
      <c r="F226" s="29">
        <f>SUM(F227:F232)</f>
        <v>900</v>
      </c>
      <c r="G226" s="68"/>
      <c r="H226" s="68"/>
      <c r="I226" s="64"/>
      <c r="J226" s="64"/>
    </row>
    <row r="227" spans="1:10" s="6" customFormat="1" ht="15.75" customHeight="1">
      <c r="A227" s="73" t="s">
        <v>33</v>
      </c>
      <c r="B227" s="73"/>
      <c r="C227" s="39">
        <f t="shared" si="29"/>
        <v>2700</v>
      </c>
      <c r="D227" s="29">
        <v>900</v>
      </c>
      <c r="E227" s="29">
        <v>900</v>
      </c>
      <c r="F227" s="29">
        <v>900</v>
      </c>
      <c r="G227" s="68"/>
      <c r="H227" s="68"/>
      <c r="I227" s="64"/>
      <c r="J227" s="64"/>
    </row>
    <row r="228" spans="1:10" s="6" customFormat="1" ht="17.25" customHeight="1">
      <c r="A228" s="73" t="s">
        <v>43</v>
      </c>
      <c r="B228" s="73"/>
      <c r="C228" s="39">
        <f t="shared" si="29"/>
        <v>0</v>
      </c>
      <c r="D228" s="29">
        <v>0</v>
      </c>
      <c r="E228" s="29">
        <v>0</v>
      </c>
      <c r="F228" s="29">
        <v>0</v>
      </c>
      <c r="G228" s="68"/>
      <c r="H228" s="68"/>
      <c r="I228" s="64"/>
      <c r="J228" s="64"/>
    </row>
    <row r="229" spans="1:10" s="3" customFormat="1" ht="15.75" customHeight="1">
      <c r="A229" s="74" t="s">
        <v>170</v>
      </c>
      <c r="B229" s="75"/>
      <c r="C229" s="39">
        <f t="shared" si="29"/>
        <v>0</v>
      </c>
      <c r="D229" s="40">
        <v>0</v>
      </c>
      <c r="E229" s="40">
        <v>0</v>
      </c>
      <c r="F229" s="40">
        <v>0</v>
      </c>
      <c r="G229" s="72"/>
      <c r="H229" s="68"/>
      <c r="I229" s="64"/>
      <c r="J229" s="64"/>
    </row>
    <row r="230" spans="1:10" s="3" customFormat="1" ht="15.75" customHeight="1">
      <c r="A230" s="74" t="s">
        <v>171</v>
      </c>
      <c r="B230" s="75"/>
      <c r="C230" s="39">
        <f t="shared" si="29"/>
        <v>0</v>
      </c>
      <c r="D230" s="40">
        <v>0</v>
      </c>
      <c r="E230" s="40">
        <v>0</v>
      </c>
      <c r="F230" s="40">
        <v>0</v>
      </c>
      <c r="G230" s="72"/>
      <c r="H230" s="68"/>
      <c r="I230" s="64"/>
      <c r="J230" s="64"/>
    </row>
    <row r="231" spans="1:10" s="3" customFormat="1" ht="15.75" customHeight="1">
      <c r="A231" s="74" t="s">
        <v>172</v>
      </c>
      <c r="B231" s="75"/>
      <c r="C231" s="39">
        <f t="shared" si="29"/>
        <v>0</v>
      </c>
      <c r="D231" s="40">
        <v>0</v>
      </c>
      <c r="E231" s="40">
        <v>0</v>
      </c>
      <c r="F231" s="40">
        <v>0</v>
      </c>
      <c r="G231" s="72"/>
      <c r="H231" s="68"/>
      <c r="I231" s="64"/>
      <c r="J231" s="64"/>
    </row>
    <row r="232" spans="1:10" s="3" customFormat="1" ht="15.75" customHeight="1">
      <c r="A232" s="74" t="s">
        <v>173</v>
      </c>
      <c r="B232" s="75"/>
      <c r="C232" s="39">
        <f t="shared" si="29"/>
        <v>0</v>
      </c>
      <c r="D232" s="40">
        <v>0</v>
      </c>
      <c r="E232" s="40">
        <v>0</v>
      </c>
      <c r="F232" s="40">
        <v>0</v>
      </c>
      <c r="G232" s="58"/>
      <c r="H232" s="69"/>
      <c r="I232" s="85"/>
      <c r="J232" s="85"/>
    </row>
    <row r="233" spans="1:10" s="6" customFormat="1" ht="69" customHeight="1">
      <c r="A233" s="27" t="s">
        <v>42</v>
      </c>
      <c r="B233" s="28" t="s">
        <v>145</v>
      </c>
      <c r="C233" s="29"/>
      <c r="D233" s="29"/>
      <c r="E233" s="29"/>
      <c r="F233" s="29"/>
      <c r="G233" s="57" t="s">
        <v>241</v>
      </c>
      <c r="H233" s="57"/>
      <c r="I233" s="57" t="s">
        <v>217</v>
      </c>
      <c r="J233" s="57" t="s">
        <v>218</v>
      </c>
    </row>
    <row r="234" spans="1:10" s="6" customFormat="1" ht="13.5">
      <c r="A234" s="73" t="s">
        <v>44</v>
      </c>
      <c r="B234" s="73"/>
      <c r="C234" s="39">
        <f aca="true" t="shared" si="30" ref="C234:C240">SUM(D234:F234)</f>
        <v>0</v>
      </c>
      <c r="D234" s="29">
        <f>SUM(D235:D240)</f>
        <v>0</v>
      </c>
      <c r="E234" s="29">
        <f>SUM(E235:E240)</f>
        <v>0</v>
      </c>
      <c r="F234" s="29">
        <f>SUM(F235:F240)</f>
        <v>0</v>
      </c>
      <c r="G234" s="68"/>
      <c r="H234" s="68"/>
      <c r="I234" s="68"/>
      <c r="J234" s="68"/>
    </row>
    <row r="235" spans="1:10" s="6" customFormat="1" ht="13.5">
      <c r="A235" s="73" t="s">
        <v>33</v>
      </c>
      <c r="B235" s="73"/>
      <c r="C235" s="39">
        <f t="shared" si="30"/>
        <v>0</v>
      </c>
      <c r="D235" s="29">
        <f aca="true" t="shared" si="31" ref="D235:D240">D243</f>
        <v>0</v>
      </c>
      <c r="E235" s="29">
        <f aca="true" t="shared" si="32" ref="E235:F240">E243</f>
        <v>0</v>
      </c>
      <c r="F235" s="29">
        <f t="shared" si="32"/>
        <v>0</v>
      </c>
      <c r="G235" s="68"/>
      <c r="H235" s="68"/>
      <c r="I235" s="68"/>
      <c r="J235" s="68"/>
    </row>
    <row r="236" spans="1:10" s="6" customFormat="1" ht="13.5">
      <c r="A236" s="73" t="s">
        <v>43</v>
      </c>
      <c r="B236" s="73"/>
      <c r="C236" s="39">
        <f t="shared" si="30"/>
        <v>0</v>
      </c>
      <c r="D236" s="29">
        <f t="shared" si="31"/>
        <v>0</v>
      </c>
      <c r="E236" s="29">
        <f t="shared" si="32"/>
        <v>0</v>
      </c>
      <c r="F236" s="29">
        <f t="shared" si="32"/>
        <v>0</v>
      </c>
      <c r="G236" s="68"/>
      <c r="H236" s="68"/>
      <c r="I236" s="68"/>
      <c r="J236" s="68"/>
    </row>
    <row r="237" spans="1:10" s="3" customFormat="1" ht="15.75" customHeight="1">
      <c r="A237" s="74" t="s">
        <v>170</v>
      </c>
      <c r="B237" s="75"/>
      <c r="C237" s="39">
        <f t="shared" si="30"/>
        <v>0</v>
      </c>
      <c r="D237" s="29">
        <f t="shared" si="31"/>
        <v>0</v>
      </c>
      <c r="E237" s="29">
        <f t="shared" si="32"/>
        <v>0</v>
      </c>
      <c r="F237" s="29">
        <f t="shared" si="32"/>
        <v>0</v>
      </c>
      <c r="G237" s="72"/>
      <c r="H237" s="68"/>
      <c r="I237" s="68"/>
      <c r="J237" s="68"/>
    </row>
    <row r="238" spans="1:10" s="3" customFormat="1" ht="15.75" customHeight="1">
      <c r="A238" s="74" t="s">
        <v>171</v>
      </c>
      <c r="B238" s="75"/>
      <c r="C238" s="39">
        <f t="shared" si="30"/>
        <v>0</v>
      </c>
      <c r="D238" s="29">
        <f t="shared" si="31"/>
        <v>0</v>
      </c>
      <c r="E238" s="29">
        <f t="shared" si="32"/>
        <v>0</v>
      </c>
      <c r="F238" s="29">
        <f t="shared" si="32"/>
        <v>0</v>
      </c>
      <c r="G238" s="72"/>
      <c r="H238" s="68"/>
      <c r="I238" s="68"/>
      <c r="J238" s="68"/>
    </row>
    <row r="239" spans="1:10" s="3" customFormat="1" ht="15.75" customHeight="1">
      <c r="A239" s="74" t="s">
        <v>172</v>
      </c>
      <c r="B239" s="75"/>
      <c r="C239" s="39">
        <f t="shared" si="30"/>
        <v>0</v>
      </c>
      <c r="D239" s="29">
        <f t="shared" si="31"/>
        <v>0</v>
      </c>
      <c r="E239" s="29">
        <f t="shared" si="32"/>
        <v>0</v>
      </c>
      <c r="F239" s="29">
        <f t="shared" si="32"/>
        <v>0</v>
      </c>
      <c r="G239" s="72"/>
      <c r="H239" s="68"/>
      <c r="I239" s="68"/>
      <c r="J239" s="68"/>
    </row>
    <row r="240" spans="1:10" s="3" customFormat="1" ht="15.75" customHeight="1">
      <c r="A240" s="74" t="s">
        <v>173</v>
      </c>
      <c r="B240" s="75"/>
      <c r="C240" s="39">
        <f t="shared" si="30"/>
        <v>0</v>
      </c>
      <c r="D240" s="29">
        <f t="shared" si="31"/>
        <v>0</v>
      </c>
      <c r="E240" s="29">
        <f t="shared" si="32"/>
        <v>0</v>
      </c>
      <c r="F240" s="29">
        <f t="shared" si="32"/>
        <v>0</v>
      </c>
      <c r="G240" s="58"/>
      <c r="H240" s="69"/>
      <c r="I240" s="69"/>
      <c r="J240" s="69"/>
    </row>
    <row r="241" spans="1:10" s="6" customFormat="1" ht="30" customHeight="1">
      <c r="A241" s="27" t="s">
        <v>9</v>
      </c>
      <c r="B241" s="28" t="s">
        <v>45</v>
      </c>
      <c r="C241" s="29"/>
      <c r="D241" s="29"/>
      <c r="E241" s="29"/>
      <c r="F241" s="29"/>
      <c r="G241" s="70" t="s">
        <v>242</v>
      </c>
      <c r="H241" s="57" t="s">
        <v>6</v>
      </c>
      <c r="I241" s="57" t="s">
        <v>217</v>
      </c>
      <c r="J241" s="57" t="s">
        <v>218</v>
      </c>
    </row>
    <row r="242" spans="1:10" s="6" customFormat="1" ht="15.75" customHeight="1">
      <c r="A242" s="73" t="s">
        <v>44</v>
      </c>
      <c r="B242" s="73"/>
      <c r="C242" s="39">
        <f aca="true" t="shared" si="33" ref="C242:C248">SUM(D242:F242)</f>
        <v>0</v>
      </c>
      <c r="D242" s="29">
        <f>SUM(D243:D248)</f>
        <v>0</v>
      </c>
      <c r="E242" s="29">
        <f>SUM(E243:E248)</f>
        <v>0</v>
      </c>
      <c r="F242" s="29">
        <f>SUM(F243:F248)</f>
        <v>0</v>
      </c>
      <c r="G242" s="70"/>
      <c r="H242" s="68"/>
      <c r="I242" s="68"/>
      <c r="J242" s="68"/>
    </row>
    <row r="243" spans="1:10" s="6" customFormat="1" ht="15.75" customHeight="1">
      <c r="A243" s="73" t="s">
        <v>33</v>
      </c>
      <c r="B243" s="73"/>
      <c r="C243" s="39">
        <f t="shared" si="33"/>
        <v>0</v>
      </c>
      <c r="D243" s="29">
        <v>0</v>
      </c>
      <c r="E243" s="29">
        <v>0</v>
      </c>
      <c r="F243" s="29">
        <v>0</v>
      </c>
      <c r="G243" s="70"/>
      <c r="H243" s="68"/>
      <c r="I243" s="68"/>
      <c r="J243" s="68"/>
    </row>
    <row r="244" spans="1:10" s="6" customFormat="1" ht="15.75" customHeight="1">
      <c r="A244" s="73" t="s">
        <v>43</v>
      </c>
      <c r="B244" s="73"/>
      <c r="C244" s="39">
        <f t="shared" si="33"/>
        <v>0</v>
      </c>
      <c r="D244" s="29">
        <v>0</v>
      </c>
      <c r="E244" s="29">
        <v>0</v>
      </c>
      <c r="F244" s="29">
        <v>0</v>
      </c>
      <c r="G244" s="70"/>
      <c r="H244" s="68"/>
      <c r="I244" s="68"/>
      <c r="J244" s="68"/>
    </row>
    <row r="245" spans="1:10" s="3" customFormat="1" ht="15.75" customHeight="1">
      <c r="A245" s="74" t="s">
        <v>170</v>
      </c>
      <c r="B245" s="75"/>
      <c r="C245" s="39">
        <f t="shared" si="33"/>
        <v>0</v>
      </c>
      <c r="D245" s="40">
        <v>0</v>
      </c>
      <c r="E245" s="40">
        <v>0</v>
      </c>
      <c r="F245" s="40">
        <v>0</v>
      </c>
      <c r="G245" s="70"/>
      <c r="H245" s="68"/>
      <c r="I245" s="68"/>
      <c r="J245" s="68"/>
    </row>
    <row r="246" spans="1:10" s="3" customFormat="1" ht="15.75" customHeight="1">
      <c r="A246" s="74" t="s">
        <v>171</v>
      </c>
      <c r="B246" s="75"/>
      <c r="C246" s="39">
        <f t="shared" si="33"/>
        <v>0</v>
      </c>
      <c r="D246" s="40">
        <v>0</v>
      </c>
      <c r="E246" s="40">
        <v>0</v>
      </c>
      <c r="F246" s="40">
        <v>0</v>
      </c>
      <c r="G246" s="70"/>
      <c r="H246" s="68"/>
      <c r="I246" s="68"/>
      <c r="J246" s="68"/>
    </row>
    <row r="247" spans="1:10" s="3" customFormat="1" ht="15.75" customHeight="1">
      <c r="A247" s="74" t="s">
        <v>172</v>
      </c>
      <c r="B247" s="75"/>
      <c r="C247" s="39">
        <f t="shared" si="33"/>
        <v>0</v>
      </c>
      <c r="D247" s="40">
        <v>0</v>
      </c>
      <c r="E247" s="40">
        <v>0</v>
      </c>
      <c r="F247" s="40">
        <v>0</v>
      </c>
      <c r="G247" s="70"/>
      <c r="H247" s="68"/>
      <c r="I247" s="68"/>
      <c r="J247" s="68"/>
    </row>
    <row r="248" spans="1:10" s="3" customFormat="1" ht="15.75" customHeight="1">
      <c r="A248" s="74" t="s">
        <v>173</v>
      </c>
      <c r="B248" s="75"/>
      <c r="C248" s="39">
        <f t="shared" si="33"/>
        <v>0</v>
      </c>
      <c r="D248" s="40">
        <v>0</v>
      </c>
      <c r="E248" s="40">
        <v>0</v>
      </c>
      <c r="F248" s="40">
        <v>0</v>
      </c>
      <c r="G248" s="70"/>
      <c r="H248" s="69"/>
      <c r="I248" s="69"/>
      <c r="J248" s="69"/>
    </row>
    <row r="249" spans="1:10" s="6" customFormat="1" ht="30" customHeight="1">
      <c r="A249" s="30"/>
      <c r="B249" s="31" t="s">
        <v>210</v>
      </c>
      <c r="C249" s="29"/>
      <c r="D249" s="29"/>
      <c r="E249" s="29"/>
      <c r="F249" s="29"/>
      <c r="G249" s="71"/>
      <c r="H249" s="35" t="s">
        <v>169</v>
      </c>
      <c r="I249" s="35" t="s">
        <v>169</v>
      </c>
      <c r="J249" s="35" t="s">
        <v>174</v>
      </c>
    </row>
    <row r="250" spans="1:10" s="6" customFormat="1" ht="45" customHeight="1">
      <c r="A250" s="27" t="s">
        <v>10</v>
      </c>
      <c r="B250" s="28" t="s">
        <v>146</v>
      </c>
      <c r="C250" s="29"/>
      <c r="D250" s="29"/>
      <c r="E250" s="29"/>
      <c r="F250" s="29"/>
      <c r="G250" s="57" t="s">
        <v>136</v>
      </c>
      <c r="H250" s="57"/>
      <c r="I250" s="57" t="s">
        <v>217</v>
      </c>
      <c r="J250" s="57" t="s">
        <v>218</v>
      </c>
    </row>
    <row r="251" spans="1:10" s="6" customFormat="1" ht="13.5">
      <c r="A251" s="73" t="s">
        <v>44</v>
      </c>
      <c r="B251" s="73"/>
      <c r="C251" s="39">
        <f aca="true" t="shared" si="34" ref="C251:C257">SUM(D251:F251)</f>
        <v>794711.5190000001</v>
      </c>
      <c r="D251" s="29">
        <f>SUM(D252:D257)</f>
        <v>263613.509</v>
      </c>
      <c r="E251" s="29">
        <f>SUM(E252:E257)</f>
        <v>265271.52</v>
      </c>
      <c r="F251" s="29">
        <f>SUM(F252:F257)</f>
        <v>265826.49</v>
      </c>
      <c r="G251" s="68"/>
      <c r="H251" s="68"/>
      <c r="I251" s="68"/>
      <c r="J251" s="68"/>
    </row>
    <row r="252" spans="1:10" s="6" customFormat="1" ht="13.5">
      <c r="A252" s="73" t="s">
        <v>33</v>
      </c>
      <c r="B252" s="73"/>
      <c r="C252" s="39">
        <f t="shared" si="34"/>
        <v>0</v>
      </c>
      <c r="D252" s="29">
        <f aca="true" t="shared" si="35" ref="D252:D257">D260</f>
        <v>0</v>
      </c>
      <c r="E252" s="29">
        <f aca="true" t="shared" si="36" ref="E252:F257">E260</f>
        <v>0</v>
      </c>
      <c r="F252" s="29">
        <f t="shared" si="36"/>
        <v>0</v>
      </c>
      <c r="G252" s="68"/>
      <c r="H252" s="68"/>
      <c r="I252" s="68"/>
      <c r="J252" s="68"/>
    </row>
    <row r="253" spans="1:10" s="6" customFormat="1" ht="13.5">
      <c r="A253" s="73" t="s">
        <v>43</v>
      </c>
      <c r="B253" s="73"/>
      <c r="C253" s="39">
        <f t="shared" si="34"/>
        <v>794711.5190000001</v>
      </c>
      <c r="D253" s="29">
        <f t="shared" si="35"/>
        <v>263613.509</v>
      </c>
      <c r="E253" s="29">
        <f t="shared" si="36"/>
        <v>265271.52</v>
      </c>
      <c r="F253" s="29">
        <f t="shared" si="36"/>
        <v>265826.49</v>
      </c>
      <c r="G253" s="68"/>
      <c r="H253" s="68"/>
      <c r="I253" s="68"/>
      <c r="J253" s="68"/>
    </row>
    <row r="254" spans="1:10" s="3" customFormat="1" ht="15.75" customHeight="1">
      <c r="A254" s="74" t="s">
        <v>170</v>
      </c>
      <c r="B254" s="75"/>
      <c r="C254" s="39">
        <f t="shared" si="34"/>
        <v>0</v>
      </c>
      <c r="D254" s="29">
        <f t="shared" si="35"/>
        <v>0</v>
      </c>
      <c r="E254" s="29">
        <f t="shared" si="36"/>
        <v>0</v>
      </c>
      <c r="F254" s="29">
        <f t="shared" si="36"/>
        <v>0</v>
      </c>
      <c r="G254" s="68"/>
      <c r="H254" s="68"/>
      <c r="I254" s="68"/>
      <c r="J254" s="68"/>
    </row>
    <row r="255" spans="1:10" s="3" customFormat="1" ht="15.75" customHeight="1">
      <c r="A255" s="74" t="s">
        <v>171</v>
      </c>
      <c r="B255" s="75"/>
      <c r="C255" s="39">
        <f t="shared" si="34"/>
        <v>0</v>
      </c>
      <c r="D255" s="29">
        <f t="shared" si="35"/>
        <v>0</v>
      </c>
      <c r="E255" s="29">
        <f t="shared" si="36"/>
        <v>0</v>
      </c>
      <c r="F255" s="29">
        <f t="shared" si="36"/>
        <v>0</v>
      </c>
      <c r="G255" s="68"/>
      <c r="H255" s="68"/>
      <c r="I255" s="68"/>
      <c r="J255" s="68"/>
    </row>
    <row r="256" spans="1:10" s="3" customFormat="1" ht="15.75" customHeight="1">
      <c r="A256" s="74" t="s">
        <v>172</v>
      </c>
      <c r="B256" s="75"/>
      <c r="C256" s="39">
        <f t="shared" si="34"/>
        <v>0</v>
      </c>
      <c r="D256" s="29">
        <f t="shared" si="35"/>
        <v>0</v>
      </c>
      <c r="E256" s="29">
        <f t="shared" si="36"/>
        <v>0</v>
      </c>
      <c r="F256" s="29">
        <f t="shared" si="36"/>
        <v>0</v>
      </c>
      <c r="G256" s="68"/>
      <c r="H256" s="68"/>
      <c r="I256" s="68"/>
      <c r="J256" s="68"/>
    </row>
    <row r="257" spans="1:10" s="3" customFormat="1" ht="15.75" customHeight="1">
      <c r="A257" s="74" t="s">
        <v>173</v>
      </c>
      <c r="B257" s="75"/>
      <c r="C257" s="39">
        <f t="shared" si="34"/>
        <v>0</v>
      </c>
      <c r="D257" s="29">
        <f t="shared" si="35"/>
        <v>0</v>
      </c>
      <c r="E257" s="29">
        <f t="shared" si="36"/>
        <v>0</v>
      </c>
      <c r="F257" s="29">
        <f t="shared" si="36"/>
        <v>0</v>
      </c>
      <c r="G257" s="69"/>
      <c r="H257" s="69"/>
      <c r="I257" s="69"/>
      <c r="J257" s="69"/>
    </row>
    <row r="258" spans="1:10" s="6" customFormat="1" ht="68.25" customHeight="1">
      <c r="A258" s="27" t="s">
        <v>11</v>
      </c>
      <c r="B258" s="28" t="s">
        <v>12</v>
      </c>
      <c r="C258" s="29"/>
      <c r="D258" s="29"/>
      <c r="E258" s="29"/>
      <c r="F258" s="29"/>
      <c r="G258" s="57" t="s">
        <v>135</v>
      </c>
      <c r="H258" s="57"/>
      <c r="I258" s="57" t="s">
        <v>217</v>
      </c>
      <c r="J258" s="57" t="s">
        <v>218</v>
      </c>
    </row>
    <row r="259" spans="1:10" s="6" customFormat="1" ht="13.5">
      <c r="A259" s="73" t="s">
        <v>44</v>
      </c>
      <c r="B259" s="73"/>
      <c r="C259" s="39">
        <f aca="true" t="shared" si="37" ref="C259:C265">SUM(D259:F259)</f>
        <v>794711.5190000001</v>
      </c>
      <c r="D259" s="29">
        <f>SUM(D260:D265)</f>
        <v>263613.509</v>
      </c>
      <c r="E259" s="29">
        <f>SUM(E260:E265)</f>
        <v>265271.52</v>
      </c>
      <c r="F259" s="29">
        <f>SUM(F260:F265)</f>
        <v>265826.49</v>
      </c>
      <c r="G259" s="68"/>
      <c r="H259" s="68"/>
      <c r="I259" s="68"/>
      <c r="J259" s="68"/>
    </row>
    <row r="260" spans="1:10" s="6" customFormat="1" ht="13.5">
      <c r="A260" s="73" t="s">
        <v>33</v>
      </c>
      <c r="B260" s="73"/>
      <c r="C260" s="39">
        <f t="shared" si="37"/>
        <v>0</v>
      </c>
      <c r="D260" s="29">
        <v>0</v>
      </c>
      <c r="E260" s="29">
        <v>0</v>
      </c>
      <c r="F260" s="29">
        <v>0</v>
      </c>
      <c r="G260" s="68"/>
      <c r="H260" s="68"/>
      <c r="I260" s="68"/>
      <c r="J260" s="68"/>
    </row>
    <row r="261" spans="1:10" s="6" customFormat="1" ht="13.5">
      <c r="A261" s="73" t="s">
        <v>43</v>
      </c>
      <c r="B261" s="73"/>
      <c r="C261" s="39">
        <f t="shared" si="37"/>
        <v>794711.5190000001</v>
      </c>
      <c r="D261" s="29">
        <v>263613.509</v>
      </c>
      <c r="E261" s="29">
        <v>265271.52</v>
      </c>
      <c r="F261" s="29">
        <v>265826.49</v>
      </c>
      <c r="G261" s="68"/>
      <c r="H261" s="68"/>
      <c r="I261" s="68"/>
      <c r="J261" s="68"/>
    </row>
    <row r="262" spans="1:10" s="3" customFormat="1" ht="15.75" customHeight="1">
      <c r="A262" s="74" t="s">
        <v>170</v>
      </c>
      <c r="B262" s="75"/>
      <c r="C262" s="39">
        <f t="shared" si="37"/>
        <v>0</v>
      </c>
      <c r="D262" s="40">
        <v>0</v>
      </c>
      <c r="E262" s="40">
        <v>0</v>
      </c>
      <c r="F262" s="40">
        <v>0</v>
      </c>
      <c r="G262" s="68"/>
      <c r="H262" s="68"/>
      <c r="I262" s="68"/>
      <c r="J262" s="68"/>
    </row>
    <row r="263" spans="1:10" s="3" customFormat="1" ht="15.75" customHeight="1">
      <c r="A263" s="74" t="s">
        <v>171</v>
      </c>
      <c r="B263" s="75"/>
      <c r="C263" s="39">
        <f t="shared" si="37"/>
        <v>0</v>
      </c>
      <c r="D263" s="40">
        <v>0</v>
      </c>
      <c r="E263" s="40">
        <v>0</v>
      </c>
      <c r="F263" s="40">
        <v>0</v>
      </c>
      <c r="G263" s="68"/>
      <c r="H263" s="68"/>
      <c r="I263" s="68"/>
      <c r="J263" s="68"/>
    </row>
    <row r="264" spans="1:10" s="3" customFormat="1" ht="15.75" customHeight="1">
      <c r="A264" s="74" t="s">
        <v>172</v>
      </c>
      <c r="B264" s="75"/>
      <c r="C264" s="39">
        <f t="shared" si="37"/>
        <v>0</v>
      </c>
      <c r="D264" s="40">
        <v>0</v>
      </c>
      <c r="E264" s="40">
        <v>0</v>
      </c>
      <c r="F264" s="40">
        <v>0</v>
      </c>
      <c r="G264" s="68"/>
      <c r="H264" s="68"/>
      <c r="I264" s="68"/>
      <c r="J264" s="68"/>
    </row>
    <row r="265" spans="1:10" s="3" customFormat="1" ht="15.75" customHeight="1">
      <c r="A265" s="74" t="s">
        <v>173</v>
      </c>
      <c r="B265" s="75"/>
      <c r="C265" s="39">
        <f t="shared" si="37"/>
        <v>0</v>
      </c>
      <c r="D265" s="40">
        <v>0</v>
      </c>
      <c r="E265" s="40">
        <v>0</v>
      </c>
      <c r="F265" s="40">
        <v>0</v>
      </c>
      <c r="G265" s="69"/>
      <c r="H265" s="69"/>
      <c r="I265" s="69"/>
      <c r="J265" s="69"/>
    </row>
    <row r="266" spans="1:10" s="6" customFormat="1" ht="31.5" customHeight="1">
      <c r="A266" s="31" t="s">
        <v>48</v>
      </c>
      <c r="B266" s="36" t="s">
        <v>13</v>
      </c>
      <c r="C266" s="29"/>
      <c r="D266" s="29"/>
      <c r="E266" s="29"/>
      <c r="F266" s="29"/>
      <c r="G266" s="57"/>
      <c r="H266" s="57"/>
      <c r="I266" s="57" t="s">
        <v>217</v>
      </c>
      <c r="J266" s="57" t="s">
        <v>218</v>
      </c>
    </row>
    <row r="267" spans="1:10" s="6" customFormat="1" ht="15" customHeight="1">
      <c r="A267" s="73" t="s">
        <v>44</v>
      </c>
      <c r="B267" s="73"/>
      <c r="C267" s="39">
        <f aca="true" t="shared" si="38" ref="C267:C273">SUM(D267:F267)</f>
        <v>7004.37</v>
      </c>
      <c r="D267" s="29">
        <f>SUM(D268:D273)</f>
        <v>240</v>
      </c>
      <c r="E267" s="29">
        <f>SUM(E268:E273)</f>
        <v>3314.79</v>
      </c>
      <c r="F267" s="29">
        <f>SUM(F268:F273)</f>
        <v>3449.58</v>
      </c>
      <c r="G267" s="68"/>
      <c r="H267" s="68"/>
      <c r="I267" s="68"/>
      <c r="J267" s="68"/>
    </row>
    <row r="268" spans="1:10" s="6" customFormat="1" ht="12.75" customHeight="1">
      <c r="A268" s="73" t="s">
        <v>33</v>
      </c>
      <c r="B268" s="73"/>
      <c r="C268" s="39">
        <f t="shared" si="38"/>
        <v>0</v>
      </c>
      <c r="D268" s="29">
        <f aca="true" t="shared" si="39" ref="D268:F273">D276+D311+D337</f>
        <v>0</v>
      </c>
      <c r="E268" s="29">
        <f t="shared" si="39"/>
        <v>0</v>
      </c>
      <c r="F268" s="29">
        <f t="shared" si="39"/>
        <v>0</v>
      </c>
      <c r="G268" s="68"/>
      <c r="H268" s="68"/>
      <c r="I268" s="68"/>
      <c r="J268" s="68"/>
    </row>
    <row r="269" spans="1:10" s="6" customFormat="1" ht="14.25" customHeight="1">
      <c r="A269" s="73" t="s">
        <v>43</v>
      </c>
      <c r="B269" s="73"/>
      <c r="C269" s="39">
        <f t="shared" si="38"/>
        <v>7004.37</v>
      </c>
      <c r="D269" s="29">
        <f t="shared" si="39"/>
        <v>240</v>
      </c>
      <c r="E269" s="29">
        <f t="shared" si="39"/>
        <v>3314.79</v>
      </c>
      <c r="F269" s="29">
        <f t="shared" si="39"/>
        <v>3449.58</v>
      </c>
      <c r="G269" s="68"/>
      <c r="H269" s="68"/>
      <c r="I269" s="68"/>
      <c r="J269" s="68"/>
    </row>
    <row r="270" spans="1:10" s="3" customFormat="1" ht="15.75" customHeight="1">
      <c r="A270" s="74" t="s">
        <v>170</v>
      </c>
      <c r="B270" s="75"/>
      <c r="C270" s="39">
        <f t="shared" si="38"/>
        <v>0</v>
      </c>
      <c r="D270" s="29">
        <f t="shared" si="39"/>
        <v>0</v>
      </c>
      <c r="E270" s="29">
        <f t="shared" si="39"/>
        <v>0</v>
      </c>
      <c r="F270" s="29">
        <f t="shared" si="39"/>
        <v>0</v>
      </c>
      <c r="G270" s="68"/>
      <c r="H270" s="68"/>
      <c r="I270" s="68"/>
      <c r="J270" s="68"/>
    </row>
    <row r="271" spans="1:10" s="3" customFormat="1" ht="15.75" customHeight="1">
      <c r="A271" s="74" t="s">
        <v>171</v>
      </c>
      <c r="B271" s="75"/>
      <c r="C271" s="39">
        <f t="shared" si="38"/>
        <v>0</v>
      </c>
      <c r="D271" s="29">
        <f t="shared" si="39"/>
        <v>0</v>
      </c>
      <c r="E271" s="29">
        <f t="shared" si="39"/>
        <v>0</v>
      </c>
      <c r="F271" s="29">
        <f t="shared" si="39"/>
        <v>0</v>
      </c>
      <c r="G271" s="68"/>
      <c r="H271" s="68"/>
      <c r="I271" s="68"/>
      <c r="J271" s="68"/>
    </row>
    <row r="272" spans="1:10" s="3" customFormat="1" ht="15.75" customHeight="1">
      <c r="A272" s="74" t="s">
        <v>172</v>
      </c>
      <c r="B272" s="75"/>
      <c r="C272" s="39">
        <f t="shared" si="38"/>
        <v>0</v>
      </c>
      <c r="D272" s="29">
        <f t="shared" si="39"/>
        <v>0</v>
      </c>
      <c r="E272" s="29">
        <f t="shared" si="39"/>
        <v>0</v>
      </c>
      <c r="F272" s="29">
        <f t="shared" si="39"/>
        <v>0</v>
      </c>
      <c r="G272" s="68"/>
      <c r="H272" s="68"/>
      <c r="I272" s="68"/>
      <c r="J272" s="68"/>
    </row>
    <row r="273" spans="1:10" s="3" customFormat="1" ht="15.75" customHeight="1">
      <c r="A273" s="74" t="s">
        <v>173</v>
      </c>
      <c r="B273" s="75"/>
      <c r="C273" s="39">
        <f t="shared" si="38"/>
        <v>0</v>
      </c>
      <c r="D273" s="29">
        <f t="shared" si="39"/>
        <v>0</v>
      </c>
      <c r="E273" s="29">
        <f t="shared" si="39"/>
        <v>0</v>
      </c>
      <c r="F273" s="29">
        <f t="shared" si="39"/>
        <v>0</v>
      </c>
      <c r="G273" s="69"/>
      <c r="H273" s="69"/>
      <c r="I273" s="69"/>
      <c r="J273" s="69"/>
    </row>
    <row r="274" spans="1:10" s="6" customFormat="1" ht="33" customHeight="1">
      <c r="A274" s="27" t="s">
        <v>37</v>
      </c>
      <c r="B274" s="28" t="s">
        <v>70</v>
      </c>
      <c r="C274" s="29"/>
      <c r="D274" s="29"/>
      <c r="E274" s="29"/>
      <c r="F274" s="29"/>
      <c r="G274" s="57" t="s">
        <v>243</v>
      </c>
      <c r="H274" s="57" t="s">
        <v>76</v>
      </c>
      <c r="I274" s="57" t="s">
        <v>217</v>
      </c>
      <c r="J274" s="57" t="s">
        <v>218</v>
      </c>
    </row>
    <row r="275" spans="1:10" s="6" customFormat="1" ht="13.5">
      <c r="A275" s="73" t="s">
        <v>44</v>
      </c>
      <c r="B275" s="73"/>
      <c r="C275" s="39">
        <f aca="true" t="shared" si="40" ref="C275:C281">SUM(D275:F275)</f>
        <v>7004.37</v>
      </c>
      <c r="D275" s="29">
        <f>SUM(D276:D281)</f>
        <v>240</v>
      </c>
      <c r="E275" s="29">
        <f>SUM(E276:E281)</f>
        <v>3314.79</v>
      </c>
      <c r="F275" s="29">
        <f>SUM(F276:F281)</f>
        <v>3449.58</v>
      </c>
      <c r="G275" s="68"/>
      <c r="H275" s="68"/>
      <c r="I275" s="68"/>
      <c r="J275" s="68"/>
    </row>
    <row r="276" spans="1:10" s="6" customFormat="1" ht="13.5">
      <c r="A276" s="73" t="s">
        <v>33</v>
      </c>
      <c r="B276" s="73"/>
      <c r="C276" s="39">
        <f t="shared" si="40"/>
        <v>0</v>
      </c>
      <c r="D276" s="29">
        <f aca="true" t="shared" si="41" ref="D276:F281">D284+D293+D302</f>
        <v>0</v>
      </c>
      <c r="E276" s="29">
        <f t="shared" si="41"/>
        <v>0</v>
      </c>
      <c r="F276" s="29">
        <f t="shared" si="41"/>
        <v>0</v>
      </c>
      <c r="G276" s="68"/>
      <c r="H276" s="68"/>
      <c r="I276" s="68"/>
      <c r="J276" s="68"/>
    </row>
    <row r="277" spans="1:10" s="6" customFormat="1" ht="13.5">
      <c r="A277" s="73" t="s">
        <v>43</v>
      </c>
      <c r="B277" s="73"/>
      <c r="C277" s="39">
        <f t="shared" si="40"/>
        <v>7004.37</v>
      </c>
      <c r="D277" s="29">
        <f t="shared" si="41"/>
        <v>240</v>
      </c>
      <c r="E277" s="29">
        <f t="shared" si="41"/>
        <v>3314.79</v>
      </c>
      <c r="F277" s="29">
        <f t="shared" si="41"/>
        <v>3449.58</v>
      </c>
      <c r="G277" s="68"/>
      <c r="H277" s="68"/>
      <c r="I277" s="68"/>
      <c r="J277" s="68"/>
    </row>
    <row r="278" spans="1:10" s="3" customFormat="1" ht="15.75" customHeight="1">
      <c r="A278" s="74" t="s">
        <v>170</v>
      </c>
      <c r="B278" s="75"/>
      <c r="C278" s="39">
        <f t="shared" si="40"/>
        <v>0</v>
      </c>
      <c r="D278" s="29">
        <f t="shared" si="41"/>
        <v>0</v>
      </c>
      <c r="E278" s="29">
        <f t="shared" si="41"/>
        <v>0</v>
      </c>
      <c r="F278" s="29">
        <f t="shared" si="41"/>
        <v>0</v>
      </c>
      <c r="G278" s="68"/>
      <c r="H278" s="68"/>
      <c r="I278" s="68"/>
      <c r="J278" s="68"/>
    </row>
    <row r="279" spans="1:10" s="3" customFormat="1" ht="15.75" customHeight="1">
      <c r="A279" s="74" t="s">
        <v>171</v>
      </c>
      <c r="B279" s="75"/>
      <c r="C279" s="39">
        <f t="shared" si="40"/>
        <v>0</v>
      </c>
      <c r="D279" s="29">
        <f t="shared" si="41"/>
        <v>0</v>
      </c>
      <c r="E279" s="29">
        <f t="shared" si="41"/>
        <v>0</v>
      </c>
      <c r="F279" s="29">
        <f t="shared" si="41"/>
        <v>0</v>
      </c>
      <c r="G279" s="68"/>
      <c r="H279" s="68"/>
      <c r="I279" s="68"/>
      <c r="J279" s="68"/>
    </row>
    <row r="280" spans="1:10" s="3" customFormat="1" ht="15.75" customHeight="1">
      <c r="A280" s="74" t="s">
        <v>172</v>
      </c>
      <c r="B280" s="75"/>
      <c r="C280" s="39">
        <f t="shared" si="40"/>
        <v>0</v>
      </c>
      <c r="D280" s="29">
        <f t="shared" si="41"/>
        <v>0</v>
      </c>
      <c r="E280" s="29">
        <f t="shared" si="41"/>
        <v>0</v>
      </c>
      <c r="F280" s="29">
        <f t="shared" si="41"/>
        <v>0</v>
      </c>
      <c r="G280" s="68"/>
      <c r="H280" s="68"/>
      <c r="I280" s="68"/>
      <c r="J280" s="68"/>
    </row>
    <row r="281" spans="1:10" s="3" customFormat="1" ht="15.75" customHeight="1">
      <c r="A281" s="74" t="s">
        <v>173</v>
      </c>
      <c r="B281" s="75"/>
      <c r="C281" s="39">
        <f t="shared" si="40"/>
        <v>0</v>
      </c>
      <c r="D281" s="29">
        <f t="shared" si="41"/>
        <v>0</v>
      </c>
      <c r="E281" s="29">
        <f t="shared" si="41"/>
        <v>0</v>
      </c>
      <c r="F281" s="29">
        <f t="shared" si="41"/>
        <v>0</v>
      </c>
      <c r="G281" s="69"/>
      <c r="H281" s="69"/>
      <c r="I281" s="69"/>
      <c r="J281" s="69"/>
    </row>
    <row r="282" spans="1:10" s="6" customFormat="1" ht="31.5" customHeight="1">
      <c r="A282" s="27" t="s">
        <v>14</v>
      </c>
      <c r="B282" s="28" t="s">
        <v>15</v>
      </c>
      <c r="C282" s="29"/>
      <c r="D282" s="29"/>
      <c r="E282" s="29"/>
      <c r="F282" s="29"/>
      <c r="G282" s="57" t="s">
        <v>243</v>
      </c>
      <c r="H282" s="57" t="s">
        <v>77</v>
      </c>
      <c r="I282" s="57" t="s">
        <v>217</v>
      </c>
      <c r="J282" s="57" t="s">
        <v>218</v>
      </c>
    </row>
    <row r="283" spans="1:10" s="6" customFormat="1" ht="13.5">
      <c r="A283" s="73" t="s">
        <v>44</v>
      </c>
      <c r="B283" s="73"/>
      <c r="C283" s="39">
        <f aca="true" t="shared" si="42" ref="C283:C289">SUM(D283:F283)</f>
        <v>0</v>
      </c>
      <c r="D283" s="29">
        <f>SUM(D284:D289)</f>
        <v>0</v>
      </c>
      <c r="E283" s="29">
        <f>SUM(E284:E289)</f>
        <v>0</v>
      </c>
      <c r="F283" s="29">
        <f>SUM(F284:F289)</f>
        <v>0</v>
      </c>
      <c r="G283" s="68"/>
      <c r="H283" s="68"/>
      <c r="I283" s="68"/>
      <c r="J283" s="68"/>
    </row>
    <row r="284" spans="1:10" s="6" customFormat="1" ht="13.5">
      <c r="A284" s="73" t="s">
        <v>33</v>
      </c>
      <c r="B284" s="73"/>
      <c r="C284" s="39">
        <f t="shared" si="42"/>
        <v>0</v>
      </c>
      <c r="D284" s="29">
        <v>0</v>
      </c>
      <c r="E284" s="29">
        <v>0</v>
      </c>
      <c r="F284" s="29">
        <v>0</v>
      </c>
      <c r="G284" s="68"/>
      <c r="H284" s="68"/>
      <c r="I284" s="68"/>
      <c r="J284" s="68"/>
    </row>
    <row r="285" spans="1:10" s="6" customFormat="1" ht="15" customHeight="1">
      <c r="A285" s="73" t="s">
        <v>43</v>
      </c>
      <c r="B285" s="73"/>
      <c r="C285" s="39">
        <f t="shared" si="42"/>
        <v>0</v>
      </c>
      <c r="D285" s="29">
        <v>0</v>
      </c>
      <c r="E285" s="29">
        <v>0</v>
      </c>
      <c r="F285" s="29">
        <v>0</v>
      </c>
      <c r="G285" s="68"/>
      <c r="H285" s="68"/>
      <c r="I285" s="68"/>
      <c r="J285" s="68"/>
    </row>
    <row r="286" spans="1:10" s="3" customFormat="1" ht="15.75" customHeight="1">
      <c r="A286" s="74" t="s">
        <v>170</v>
      </c>
      <c r="B286" s="75"/>
      <c r="C286" s="39">
        <f t="shared" si="42"/>
        <v>0</v>
      </c>
      <c r="D286" s="40">
        <v>0</v>
      </c>
      <c r="E286" s="40">
        <v>0</v>
      </c>
      <c r="F286" s="40">
        <v>0</v>
      </c>
      <c r="G286" s="68"/>
      <c r="H286" s="68"/>
      <c r="I286" s="68"/>
      <c r="J286" s="68"/>
    </row>
    <row r="287" spans="1:10" s="3" customFormat="1" ht="15.75" customHeight="1">
      <c r="A287" s="74" t="s">
        <v>171</v>
      </c>
      <c r="B287" s="75"/>
      <c r="C287" s="39">
        <f t="shared" si="42"/>
        <v>0</v>
      </c>
      <c r="D287" s="40">
        <v>0</v>
      </c>
      <c r="E287" s="40">
        <v>0</v>
      </c>
      <c r="F287" s="40">
        <v>0</v>
      </c>
      <c r="G287" s="68"/>
      <c r="H287" s="68"/>
      <c r="I287" s="68"/>
      <c r="J287" s="68"/>
    </row>
    <row r="288" spans="1:10" s="3" customFormat="1" ht="15.75" customHeight="1">
      <c r="A288" s="74" t="s">
        <v>172</v>
      </c>
      <c r="B288" s="75"/>
      <c r="C288" s="39">
        <f t="shared" si="42"/>
        <v>0</v>
      </c>
      <c r="D288" s="40">
        <v>0</v>
      </c>
      <c r="E288" s="40">
        <v>0</v>
      </c>
      <c r="F288" s="40">
        <v>0</v>
      </c>
      <c r="G288" s="68"/>
      <c r="H288" s="68"/>
      <c r="I288" s="68"/>
      <c r="J288" s="68"/>
    </row>
    <row r="289" spans="1:10" s="3" customFormat="1" ht="15.75" customHeight="1">
      <c r="A289" s="74" t="s">
        <v>173</v>
      </c>
      <c r="B289" s="75"/>
      <c r="C289" s="39">
        <f t="shared" si="42"/>
        <v>0</v>
      </c>
      <c r="D289" s="40">
        <v>0</v>
      </c>
      <c r="E289" s="40">
        <v>0</v>
      </c>
      <c r="F289" s="40">
        <v>0</v>
      </c>
      <c r="G289" s="68"/>
      <c r="H289" s="69"/>
      <c r="I289" s="69"/>
      <c r="J289" s="69"/>
    </row>
    <row r="290" spans="1:10" s="6" customFormat="1" ht="36" customHeight="1">
      <c r="A290" s="30"/>
      <c r="B290" s="31" t="s">
        <v>229</v>
      </c>
      <c r="C290" s="29"/>
      <c r="D290" s="29"/>
      <c r="E290" s="29"/>
      <c r="F290" s="29"/>
      <c r="G290" s="80"/>
      <c r="H290" s="35" t="s">
        <v>169</v>
      </c>
      <c r="I290" s="35" t="s">
        <v>169</v>
      </c>
      <c r="J290" s="35" t="s">
        <v>174</v>
      </c>
    </row>
    <row r="291" spans="1:10" s="6" customFormat="1" ht="57.75" customHeight="1">
      <c r="A291" s="27" t="s">
        <v>16</v>
      </c>
      <c r="B291" s="28" t="s">
        <v>124</v>
      </c>
      <c r="C291" s="29"/>
      <c r="D291" s="29"/>
      <c r="E291" s="29"/>
      <c r="F291" s="29"/>
      <c r="G291" s="57" t="s">
        <v>243</v>
      </c>
      <c r="H291" s="57" t="s">
        <v>167</v>
      </c>
      <c r="I291" s="57" t="s">
        <v>217</v>
      </c>
      <c r="J291" s="57" t="s">
        <v>218</v>
      </c>
    </row>
    <row r="292" spans="1:10" s="6" customFormat="1" ht="13.5">
      <c r="A292" s="73" t="s">
        <v>44</v>
      </c>
      <c r="B292" s="73"/>
      <c r="C292" s="39">
        <f aca="true" t="shared" si="43" ref="C292:C298">SUM(D292:F292)</f>
        <v>0</v>
      </c>
      <c r="D292" s="29">
        <f>SUM(D293:D298)</f>
        <v>0</v>
      </c>
      <c r="E292" s="29">
        <f>SUM(E293:E298)</f>
        <v>0</v>
      </c>
      <c r="F292" s="29">
        <f>SUM(F293:F298)</f>
        <v>0</v>
      </c>
      <c r="G292" s="68"/>
      <c r="H292" s="68"/>
      <c r="I292" s="68"/>
      <c r="J292" s="68"/>
    </row>
    <row r="293" spans="1:10" s="6" customFormat="1" ht="13.5">
      <c r="A293" s="73" t="s">
        <v>33</v>
      </c>
      <c r="B293" s="73"/>
      <c r="C293" s="39">
        <f t="shared" si="43"/>
        <v>0</v>
      </c>
      <c r="D293" s="29">
        <v>0</v>
      </c>
      <c r="E293" s="29">
        <v>0</v>
      </c>
      <c r="F293" s="29">
        <v>0</v>
      </c>
      <c r="G293" s="68"/>
      <c r="H293" s="68"/>
      <c r="I293" s="68"/>
      <c r="J293" s="68"/>
    </row>
    <row r="294" spans="1:10" s="6" customFormat="1" ht="13.5">
      <c r="A294" s="73" t="s">
        <v>43</v>
      </c>
      <c r="B294" s="73"/>
      <c r="C294" s="39">
        <f t="shared" si="43"/>
        <v>0</v>
      </c>
      <c r="D294" s="29">
        <v>0</v>
      </c>
      <c r="E294" s="29">
        <v>0</v>
      </c>
      <c r="F294" s="29">
        <v>0</v>
      </c>
      <c r="G294" s="68"/>
      <c r="H294" s="68"/>
      <c r="I294" s="68"/>
      <c r="J294" s="68"/>
    </row>
    <row r="295" spans="1:10" s="3" customFormat="1" ht="15.75" customHeight="1">
      <c r="A295" s="74" t="s">
        <v>170</v>
      </c>
      <c r="B295" s="75"/>
      <c r="C295" s="39">
        <f t="shared" si="43"/>
        <v>0</v>
      </c>
      <c r="D295" s="40">
        <v>0</v>
      </c>
      <c r="E295" s="40">
        <v>0</v>
      </c>
      <c r="F295" s="40">
        <v>0</v>
      </c>
      <c r="G295" s="68"/>
      <c r="H295" s="68"/>
      <c r="I295" s="68"/>
      <c r="J295" s="68"/>
    </row>
    <row r="296" spans="1:10" s="3" customFormat="1" ht="15.75" customHeight="1">
      <c r="A296" s="74" t="s">
        <v>171</v>
      </c>
      <c r="B296" s="75"/>
      <c r="C296" s="39">
        <f t="shared" si="43"/>
        <v>0</v>
      </c>
      <c r="D296" s="40">
        <v>0</v>
      </c>
      <c r="E296" s="40">
        <v>0</v>
      </c>
      <c r="F296" s="40">
        <v>0</v>
      </c>
      <c r="G296" s="68"/>
      <c r="H296" s="68"/>
      <c r="I296" s="68"/>
      <c r="J296" s="68"/>
    </row>
    <row r="297" spans="1:10" s="3" customFormat="1" ht="15.75" customHeight="1">
      <c r="A297" s="74" t="s">
        <v>172</v>
      </c>
      <c r="B297" s="75"/>
      <c r="C297" s="39">
        <f t="shared" si="43"/>
        <v>0</v>
      </c>
      <c r="D297" s="40">
        <v>0</v>
      </c>
      <c r="E297" s="40">
        <v>0</v>
      </c>
      <c r="F297" s="40">
        <v>0</v>
      </c>
      <c r="G297" s="68"/>
      <c r="H297" s="68"/>
      <c r="I297" s="68"/>
      <c r="J297" s="68"/>
    </row>
    <row r="298" spans="1:10" s="3" customFormat="1" ht="15.75" customHeight="1">
      <c r="A298" s="74" t="s">
        <v>173</v>
      </c>
      <c r="B298" s="75"/>
      <c r="C298" s="39">
        <f t="shared" si="43"/>
        <v>0</v>
      </c>
      <c r="D298" s="40">
        <v>0</v>
      </c>
      <c r="E298" s="40">
        <v>0</v>
      </c>
      <c r="F298" s="40">
        <v>0</v>
      </c>
      <c r="G298" s="68"/>
      <c r="H298" s="69"/>
      <c r="I298" s="69"/>
      <c r="J298" s="69"/>
    </row>
    <row r="299" spans="1:10" s="6" customFormat="1" ht="51.75" customHeight="1">
      <c r="A299" s="30"/>
      <c r="B299" s="53" t="s">
        <v>211</v>
      </c>
      <c r="C299" s="29"/>
      <c r="D299" s="29"/>
      <c r="E299" s="29"/>
      <c r="F299" s="29"/>
      <c r="G299" s="80"/>
      <c r="H299" s="35" t="s">
        <v>169</v>
      </c>
      <c r="I299" s="35" t="s">
        <v>169</v>
      </c>
      <c r="J299" s="35" t="s">
        <v>200</v>
      </c>
    </row>
    <row r="300" spans="1:10" s="6" customFormat="1" ht="31.5" customHeight="1">
      <c r="A300" s="27" t="s">
        <v>17</v>
      </c>
      <c r="B300" s="28" t="s">
        <v>18</v>
      </c>
      <c r="C300" s="29"/>
      <c r="D300" s="29"/>
      <c r="E300" s="29"/>
      <c r="F300" s="29"/>
      <c r="G300" s="57" t="s">
        <v>243</v>
      </c>
      <c r="H300" s="57" t="s">
        <v>114</v>
      </c>
      <c r="I300" s="57" t="s">
        <v>217</v>
      </c>
      <c r="J300" s="57" t="s">
        <v>218</v>
      </c>
    </row>
    <row r="301" spans="1:10" s="6" customFormat="1" ht="13.5">
      <c r="A301" s="73" t="s">
        <v>44</v>
      </c>
      <c r="B301" s="73"/>
      <c r="C301" s="39">
        <f aca="true" t="shared" si="44" ref="C301:C307">SUM(D301:F301)</f>
        <v>7004.37</v>
      </c>
      <c r="D301" s="29">
        <f>SUM(D302:D307)</f>
        <v>240</v>
      </c>
      <c r="E301" s="29">
        <f>SUM(E302:E307)</f>
        <v>3314.79</v>
      </c>
      <c r="F301" s="29">
        <f>SUM(F302:F307)</f>
        <v>3449.58</v>
      </c>
      <c r="G301" s="68"/>
      <c r="H301" s="68"/>
      <c r="I301" s="68"/>
      <c r="J301" s="68"/>
    </row>
    <row r="302" spans="1:10" s="6" customFormat="1" ht="13.5">
      <c r="A302" s="73" t="s">
        <v>33</v>
      </c>
      <c r="B302" s="73"/>
      <c r="C302" s="39">
        <f t="shared" si="44"/>
        <v>0</v>
      </c>
      <c r="D302" s="29">
        <v>0</v>
      </c>
      <c r="E302" s="29">
        <v>0</v>
      </c>
      <c r="F302" s="29">
        <v>0</v>
      </c>
      <c r="G302" s="68"/>
      <c r="H302" s="68"/>
      <c r="I302" s="68"/>
      <c r="J302" s="68"/>
    </row>
    <row r="303" spans="1:10" s="6" customFormat="1" ht="13.5">
      <c r="A303" s="73" t="s">
        <v>43</v>
      </c>
      <c r="B303" s="73"/>
      <c r="C303" s="39">
        <f t="shared" si="44"/>
        <v>7004.37</v>
      </c>
      <c r="D303" s="29">
        <v>240</v>
      </c>
      <c r="E303" s="29">
        <v>3314.79</v>
      </c>
      <c r="F303" s="29">
        <v>3449.58</v>
      </c>
      <c r="G303" s="68"/>
      <c r="H303" s="68"/>
      <c r="I303" s="68"/>
      <c r="J303" s="68"/>
    </row>
    <row r="304" spans="1:10" s="3" customFormat="1" ht="15.75" customHeight="1">
      <c r="A304" s="74" t="s">
        <v>170</v>
      </c>
      <c r="B304" s="75"/>
      <c r="C304" s="39">
        <f t="shared" si="44"/>
        <v>0</v>
      </c>
      <c r="D304" s="40">
        <v>0</v>
      </c>
      <c r="E304" s="40">
        <v>0</v>
      </c>
      <c r="F304" s="40">
        <v>0</v>
      </c>
      <c r="G304" s="68"/>
      <c r="H304" s="68"/>
      <c r="I304" s="68"/>
      <c r="J304" s="68"/>
    </row>
    <row r="305" spans="1:10" s="3" customFormat="1" ht="15.75" customHeight="1">
      <c r="A305" s="74" t="s">
        <v>171</v>
      </c>
      <c r="B305" s="75"/>
      <c r="C305" s="39">
        <f t="shared" si="44"/>
        <v>0</v>
      </c>
      <c r="D305" s="40">
        <v>0</v>
      </c>
      <c r="E305" s="40">
        <v>0</v>
      </c>
      <c r="F305" s="40">
        <v>0</v>
      </c>
      <c r="G305" s="68"/>
      <c r="H305" s="68"/>
      <c r="I305" s="68"/>
      <c r="J305" s="68"/>
    </row>
    <row r="306" spans="1:10" s="3" customFormat="1" ht="15.75" customHeight="1">
      <c r="A306" s="74" t="s">
        <v>172</v>
      </c>
      <c r="B306" s="75"/>
      <c r="C306" s="39">
        <f t="shared" si="44"/>
        <v>0</v>
      </c>
      <c r="D306" s="40">
        <v>0</v>
      </c>
      <c r="E306" s="40">
        <v>0</v>
      </c>
      <c r="F306" s="40">
        <v>0</v>
      </c>
      <c r="G306" s="68"/>
      <c r="H306" s="68"/>
      <c r="I306" s="68"/>
      <c r="J306" s="68"/>
    </row>
    <row r="307" spans="1:10" s="3" customFormat="1" ht="15.75" customHeight="1">
      <c r="A307" s="74" t="s">
        <v>173</v>
      </c>
      <c r="B307" s="75"/>
      <c r="C307" s="39">
        <f t="shared" si="44"/>
        <v>0</v>
      </c>
      <c r="D307" s="40">
        <v>0</v>
      </c>
      <c r="E307" s="40">
        <v>0</v>
      </c>
      <c r="F307" s="40">
        <v>0</v>
      </c>
      <c r="G307" s="68"/>
      <c r="H307" s="69"/>
      <c r="I307" s="69"/>
      <c r="J307" s="69"/>
    </row>
    <row r="308" spans="1:10" s="6" customFormat="1" ht="45" customHeight="1">
      <c r="A308" s="30"/>
      <c r="B308" s="31" t="s">
        <v>212</v>
      </c>
      <c r="C308" s="29"/>
      <c r="D308" s="29"/>
      <c r="E308" s="29"/>
      <c r="F308" s="29"/>
      <c r="G308" s="69"/>
      <c r="H308" s="35" t="s">
        <v>169</v>
      </c>
      <c r="I308" s="35" t="s">
        <v>169</v>
      </c>
      <c r="J308" s="35" t="s">
        <v>201</v>
      </c>
    </row>
    <row r="309" spans="1:10" s="6" customFormat="1" ht="33.75" customHeight="1">
      <c r="A309" s="27" t="s">
        <v>38</v>
      </c>
      <c r="B309" s="28" t="s">
        <v>91</v>
      </c>
      <c r="C309" s="29"/>
      <c r="D309" s="29"/>
      <c r="E309" s="29"/>
      <c r="F309" s="29"/>
      <c r="G309" s="57" t="s">
        <v>244</v>
      </c>
      <c r="H309" s="57" t="s">
        <v>131</v>
      </c>
      <c r="I309" s="57" t="s">
        <v>217</v>
      </c>
      <c r="J309" s="57" t="s">
        <v>218</v>
      </c>
    </row>
    <row r="310" spans="1:10" s="6" customFormat="1" ht="13.5">
      <c r="A310" s="73" t="s">
        <v>44</v>
      </c>
      <c r="B310" s="73"/>
      <c r="C310" s="39">
        <f aca="true" t="shared" si="45" ref="C310:C316">SUM(D310:F310)</f>
        <v>0</v>
      </c>
      <c r="D310" s="29">
        <f>SUM(D311:D316)</f>
        <v>0</v>
      </c>
      <c r="E310" s="29">
        <f>SUM(E311:E316)</f>
        <v>0</v>
      </c>
      <c r="F310" s="29">
        <f>SUM(F311:F316)</f>
        <v>0</v>
      </c>
      <c r="G310" s="68"/>
      <c r="H310" s="68"/>
      <c r="I310" s="68"/>
      <c r="J310" s="68"/>
    </row>
    <row r="311" spans="1:10" s="6" customFormat="1" ht="13.5">
      <c r="A311" s="73" t="s">
        <v>33</v>
      </c>
      <c r="B311" s="73"/>
      <c r="C311" s="39">
        <f t="shared" si="45"/>
        <v>0</v>
      </c>
      <c r="D311" s="29">
        <f aca="true" t="shared" si="46" ref="D311:D316">D319+D328</f>
        <v>0</v>
      </c>
      <c r="E311" s="29">
        <f aca="true" t="shared" si="47" ref="E311:F316">E319+E328</f>
        <v>0</v>
      </c>
      <c r="F311" s="29">
        <f t="shared" si="47"/>
        <v>0</v>
      </c>
      <c r="G311" s="68"/>
      <c r="H311" s="68"/>
      <c r="I311" s="68"/>
      <c r="J311" s="68"/>
    </row>
    <row r="312" spans="1:10" s="6" customFormat="1" ht="13.5">
      <c r="A312" s="73" t="s">
        <v>43</v>
      </c>
      <c r="B312" s="73"/>
      <c r="C312" s="39">
        <f t="shared" si="45"/>
        <v>0</v>
      </c>
      <c r="D312" s="29">
        <f t="shared" si="46"/>
        <v>0</v>
      </c>
      <c r="E312" s="29">
        <f t="shared" si="47"/>
        <v>0</v>
      </c>
      <c r="F312" s="29">
        <f t="shared" si="47"/>
        <v>0</v>
      </c>
      <c r="G312" s="68"/>
      <c r="H312" s="68"/>
      <c r="I312" s="68"/>
      <c r="J312" s="68"/>
    </row>
    <row r="313" spans="1:10" s="3" customFormat="1" ht="15.75" customHeight="1">
      <c r="A313" s="74" t="s">
        <v>170</v>
      </c>
      <c r="B313" s="75"/>
      <c r="C313" s="39">
        <f t="shared" si="45"/>
        <v>0</v>
      </c>
      <c r="D313" s="29">
        <f t="shared" si="46"/>
        <v>0</v>
      </c>
      <c r="E313" s="29">
        <f t="shared" si="47"/>
        <v>0</v>
      </c>
      <c r="F313" s="29">
        <f t="shared" si="47"/>
        <v>0</v>
      </c>
      <c r="G313" s="68"/>
      <c r="H313" s="68"/>
      <c r="I313" s="68"/>
      <c r="J313" s="68"/>
    </row>
    <row r="314" spans="1:10" s="3" customFormat="1" ht="15.75" customHeight="1">
      <c r="A314" s="74" t="s">
        <v>171</v>
      </c>
      <c r="B314" s="75"/>
      <c r="C314" s="39">
        <f t="shared" si="45"/>
        <v>0</v>
      </c>
      <c r="D314" s="29">
        <f t="shared" si="46"/>
        <v>0</v>
      </c>
      <c r="E314" s="29">
        <f t="shared" si="47"/>
        <v>0</v>
      </c>
      <c r="F314" s="29">
        <f t="shared" si="47"/>
        <v>0</v>
      </c>
      <c r="G314" s="68"/>
      <c r="H314" s="68"/>
      <c r="I314" s="68"/>
      <c r="J314" s="68"/>
    </row>
    <row r="315" spans="1:10" s="3" customFormat="1" ht="15.75" customHeight="1">
      <c r="A315" s="74" t="s">
        <v>172</v>
      </c>
      <c r="B315" s="75"/>
      <c r="C315" s="39">
        <f t="shared" si="45"/>
        <v>0</v>
      </c>
      <c r="D315" s="29">
        <f t="shared" si="46"/>
        <v>0</v>
      </c>
      <c r="E315" s="29">
        <f t="shared" si="47"/>
        <v>0</v>
      </c>
      <c r="F315" s="29">
        <f t="shared" si="47"/>
        <v>0</v>
      </c>
      <c r="G315" s="68"/>
      <c r="H315" s="68"/>
      <c r="I315" s="68"/>
      <c r="J315" s="68"/>
    </row>
    <row r="316" spans="1:10" s="3" customFormat="1" ht="15.75" customHeight="1">
      <c r="A316" s="74" t="s">
        <v>173</v>
      </c>
      <c r="B316" s="75"/>
      <c r="C316" s="39">
        <f t="shared" si="45"/>
        <v>0</v>
      </c>
      <c r="D316" s="29">
        <f t="shared" si="46"/>
        <v>0</v>
      </c>
      <c r="E316" s="29">
        <f t="shared" si="47"/>
        <v>0</v>
      </c>
      <c r="F316" s="29">
        <f t="shared" si="47"/>
        <v>0</v>
      </c>
      <c r="G316" s="69"/>
      <c r="H316" s="69"/>
      <c r="I316" s="69"/>
      <c r="J316" s="69"/>
    </row>
    <row r="317" spans="1:10" s="6" customFormat="1" ht="42" customHeight="1">
      <c r="A317" s="27" t="s">
        <v>19</v>
      </c>
      <c r="B317" s="28" t="s">
        <v>20</v>
      </c>
      <c r="C317" s="29"/>
      <c r="D317" s="29"/>
      <c r="E317" s="29"/>
      <c r="F317" s="29"/>
      <c r="G317" s="57" t="s">
        <v>179</v>
      </c>
      <c r="H317" s="57" t="s">
        <v>115</v>
      </c>
      <c r="I317" s="57" t="s">
        <v>217</v>
      </c>
      <c r="J317" s="57" t="s">
        <v>218</v>
      </c>
    </row>
    <row r="318" spans="1:10" s="6" customFormat="1" ht="13.5">
      <c r="A318" s="73" t="s">
        <v>44</v>
      </c>
      <c r="B318" s="73"/>
      <c r="C318" s="39">
        <f aca="true" t="shared" si="48" ref="C318:C324">SUM(D318:F318)</f>
        <v>0</v>
      </c>
      <c r="D318" s="29">
        <f>SUM(D319:D324)</f>
        <v>0</v>
      </c>
      <c r="E318" s="29">
        <f>SUM(E319:E324)</f>
        <v>0</v>
      </c>
      <c r="F318" s="29">
        <f>SUM(F319:F324)</f>
        <v>0</v>
      </c>
      <c r="G318" s="68"/>
      <c r="H318" s="68"/>
      <c r="I318" s="68"/>
      <c r="J318" s="68"/>
    </row>
    <row r="319" spans="1:10" s="6" customFormat="1" ht="13.5">
      <c r="A319" s="73" t="s">
        <v>33</v>
      </c>
      <c r="B319" s="73"/>
      <c r="C319" s="39">
        <f t="shared" si="48"/>
        <v>0</v>
      </c>
      <c r="D319" s="29">
        <v>0</v>
      </c>
      <c r="E319" s="29">
        <v>0</v>
      </c>
      <c r="F319" s="29">
        <v>0</v>
      </c>
      <c r="G319" s="68"/>
      <c r="H319" s="68"/>
      <c r="I319" s="68"/>
      <c r="J319" s="68"/>
    </row>
    <row r="320" spans="1:10" s="6" customFormat="1" ht="13.5">
      <c r="A320" s="73" t="s">
        <v>43</v>
      </c>
      <c r="B320" s="73"/>
      <c r="C320" s="39">
        <f t="shared" si="48"/>
        <v>0</v>
      </c>
      <c r="D320" s="29">
        <v>0</v>
      </c>
      <c r="E320" s="29">
        <v>0</v>
      </c>
      <c r="F320" s="29">
        <v>0</v>
      </c>
      <c r="G320" s="68"/>
      <c r="H320" s="68"/>
      <c r="I320" s="68"/>
      <c r="J320" s="68"/>
    </row>
    <row r="321" spans="1:10" s="3" customFormat="1" ht="15.75" customHeight="1">
      <c r="A321" s="74" t="s">
        <v>170</v>
      </c>
      <c r="B321" s="75"/>
      <c r="C321" s="39">
        <f t="shared" si="48"/>
        <v>0</v>
      </c>
      <c r="D321" s="40">
        <v>0</v>
      </c>
      <c r="E321" s="40">
        <v>0</v>
      </c>
      <c r="F321" s="40">
        <v>0</v>
      </c>
      <c r="G321" s="68"/>
      <c r="H321" s="68"/>
      <c r="I321" s="68"/>
      <c r="J321" s="68"/>
    </row>
    <row r="322" spans="1:10" s="3" customFormat="1" ht="15.75" customHeight="1">
      <c r="A322" s="74" t="s">
        <v>171</v>
      </c>
      <c r="B322" s="75"/>
      <c r="C322" s="39">
        <f t="shared" si="48"/>
        <v>0</v>
      </c>
      <c r="D322" s="40">
        <v>0</v>
      </c>
      <c r="E322" s="40">
        <v>0</v>
      </c>
      <c r="F322" s="40">
        <v>0</v>
      </c>
      <c r="G322" s="68"/>
      <c r="H322" s="68"/>
      <c r="I322" s="68"/>
      <c r="J322" s="68"/>
    </row>
    <row r="323" spans="1:10" s="3" customFormat="1" ht="15.75" customHeight="1">
      <c r="A323" s="74" t="s">
        <v>172</v>
      </c>
      <c r="B323" s="75"/>
      <c r="C323" s="39">
        <f t="shared" si="48"/>
        <v>0</v>
      </c>
      <c r="D323" s="40">
        <v>0</v>
      </c>
      <c r="E323" s="40">
        <v>0</v>
      </c>
      <c r="F323" s="40">
        <v>0</v>
      </c>
      <c r="G323" s="68"/>
      <c r="H323" s="68"/>
      <c r="I323" s="68"/>
      <c r="J323" s="68"/>
    </row>
    <row r="324" spans="1:10" s="3" customFormat="1" ht="15.75" customHeight="1">
      <c r="A324" s="74" t="s">
        <v>173</v>
      </c>
      <c r="B324" s="75"/>
      <c r="C324" s="39">
        <f t="shared" si="48"/>
        <v>0</v>
      </c>
      <c r="D324" s="40">
        <v>0</v>
      </c>
      <c r="E324" s="40">
        <v>0</v>
      </c>
      <c r="F324" s="40">
        <v>0</v>
      </c>
      <c r="G324" s="68"/>
      <c r="H324" s="69"/>
      <c r="I324" s="69"/>
      <c r="J324" s="69"/>
    </row>
    <row r="325" spans="1:10" s="6" customFormat="1" ht="45" customHeight="1">
      <c r="A325" s="30"/>
      <c r="B325" s="31" t="s">
        <v>230</v>
      </c>
      <c r="C325" s="29"/>
      <c r="D325" s="29"/>
      <c r="E325" s="29"/>
      <c r="F325" s="29"/>
      <c r="G325" s="69"/>
      <c r="H325" s="35" t="s">
        <v>169</v>
      </c>
      <c r="I325" s="35" t="s">
        <v>169</v>
      </c>
      <c r="J325" s="35" t="s">
        <v>174</v>
      </c>
    </row>
    <row r="326" spans="1:10" s="6" customFormat="1" ht="57" customHeight="1">
      <c r="A326" s="27" t="s">
        <v>21</v>
      </c>
      <c r="B326" s="28" t="s">
        <v>89</v>
      </c>
      <c r="C326" s="29"/>
      <c r="D326" s="29"/>
      <c r="E326" s="29"/>
      <c r="F326" s="29"/>
      <c r="G326" s="57" t="s">
        <v>243</v>
      </c>
      <c r="H326" s="57" t="s">
        <v>116</v>
      </c>
      <c r="I326" s="57" t="s">
        <v>217</v>
      </c>
      <c r="J326" s="57" t="s">
        <v>218</v>
      </c>
    </row>
    <row r="327" spans="1:10" s="6" customFormat="1" ht="13.5">
      <c r="A327" s="73" t="s">
        <v>44</v>
      </c>
      <c r="B327" s="73"/>
      <c r="C327" s="39">
        <f aca="true" t="shared" si="49" ref="C327:C333">SUM(D327:F327)</f>
        <v>0</v>
      </c>
      <c r="D327" s="29">
        <f>SUM(D328:D333)</f>
        <v>0</v>
      </c>
      <c r="E327" s="29">
        <f>SUM(E328:E333)</f>
        <v>0</v>
      </c>
      <c r="F327" s="29">
        <f>SUM(F328:F333)</f>
        <v>0</v>
      </c>
      <c r="G327" s="68"/>
      <c r="H327" s="68"/>
      <c r="I327" s="68"/>
      <c r="J327" s="68"/>
    </row>
    <row r="328" spans="1:10" s="6" customFormat="1" ht="13.5">
      <c r="A328" s="73" t="s">
        <v>33</v>
      </c>
      <c r="B328" s="73"/>
      <c r="C328" s="39">
        <f t="shared" si="49"/>
        <v>0</v>
      </c>
      <c r="D328" s="29">
        <v>0</v>
      </c>
      <c r="E328" s="29">
        <v>0</v>
      </c>
      <c r="F328" s="29">
        <v>0</v>
      </c>
      <c r="G328" s="68"/>
      <c r="H328" s="68"/>
      <c r="I328" s="68"/>
      <c r="J328" s="68"/>
    </row>
    <row r="329" spans="1:10" s="6" customFormat="1" ht="13.5">
      <c r="A329" s="73" t="s">
        <v>43</v>
      </c>
      <c r="B329" s="73"/>
      <c r="C329" s="39">
        <f t="shared" si="49"/>
        <v>0</v>
      </c>
      <c r="D329" s="29">
        <v>0</v>
      </c>
      <c r="E329" s="29">
        <v>0</v>
      </c>
      <c r="F329" s="29">
        <v>0</v>
      </c>
      <c r="G329" s="68"/>
      <c r="H329" s="68"/>
      <c r="I329" s="68"/>
      <c r="J329" s="68"/>
    </row>
    <row r="330" spans="1:10" s="3" customFormat="1" ht="15.75" customHeight="1">
      <c r="A330" s="74" t="s">
        <v>170</v>
      </c>
      <c r="B330" s="75"/>
      <c r="C330" s="39">
        <f t="shared" si="49"/>
        <v>0</v>
      </c>
      <c r="D330" s="40">
        <v>0</v>
      </c>
      <c r="E330" s="40">
        <v>0</v>
      </c>
      <c r="F330" s="40">
        <v>0</v>
      </c>
      <c r="G330" s="68"/>
      <c r="H330" s="68"/>
      <c r="I330" s="68"/>
      <c r="J330" s="68"/>
    </row>
    <row r="331" spans="1:10" s="3" customFormat="1" ht="15.75" customHeight="1">
      <c r="A331" s="74" t="s">
        <v>171</v>
      </c>
      <c r="B331" s="75"/>
      <c r="C331" s="39">
        <f t="shared" si="49"/>
        <v>0</v>
      </c>
      <c r="D331" s="40">
        <v>0</v>
      </c>
      <c r="E331" s="40">
        <v>0</v>
      </c>
      <c r="F331" s="40">
        <v>0</v>
      </c>
      <c r="G331" s="68"/>
      <c r="H331" s="68"/>
      <c r="I331" s="68"/>
      <c r="J331" s="68"/>
    </row>
    <row r="332" spans="1:10" s="3" customFormat="1" ht="15.75" customHeight="1">
      <c r="A332" s="74" t="s">
        <v>172</v>
      </c>
      <c r="B332" s="75"/>
      <c r="C332" s="39">
        <f t="shared" si="49"/>
        <v>0</v>
      </c>
      <c r="D332" s="40">
        <v>0</v>
      </c>
      <c r="E332" s="40">
        <v>0</v>
      </c>
      <c r="F332" s="40">
        <v>0</v>
      </c>
      <c r="G332" s="68"/>
      <c r="H332" s="68"/>
      <c r="I332" s="68"/>
      <c r="J332" s="68"/>
    </row>
    <row r="333" spans="1:10" s="3" customFormat="1" ht="15.75" customHeight="1">
      <c r="A333" s="74" t="s">
        <v>173</v>
      </c>
      <c r="B333" s="75"/>
      <c r="C333" s="39">
        <f t="shared" si="49"/>
        <v>0</v>
      </c>
      <c r="D333" s="40">
        <v>0</v>
      </c>
      <c r="E333" s="40">
        <v>0</v>
      </c>
      <c r="F333" s="40">
        <v>0</v>
      </c>
      <c r="G333" s="68"/>
      <c r="H333" s="69"/>
      <c r="I333" s="69"/>
      <c r="J333" s="69"/>
    </row>
    <row r="334" spans="1:10" s="6" customFormat="1" ht="84" customHeight="1">
      <c r="A334" s="30"/>
      <c r="B334" s="34" t="s">
        <v>231</v>
      </c>
      <c r="C334" s="29"/>
      <c r="D334" s="29"/>
      <c r="E334" s="29"/>
      <c r="F334" s="29"/>
      <c r="G334" s="69"/>
      <c r="H334" s="35" t="s">
        <v>169</v>
      </c>
      <c r="I334" s="35" t="s">
        <v>169</v>
      </c>
      <c r="J334" s="35" t="s">
        <v>174</v>
      </c>
    </row>
    <row r="335" spans="1:10" s="6" customFormat="1" ht="45" customHeight="1">
      <c r="A335" s="27" t="s">
        <v>39</v>
      </c>
      <c r="B335" s="28" t="s">
        <v>69</v>
      </c>
      <c r="C335" s="29"/>
      <c r="D335" s="29"/>
      <c r="E335" s="29"/>
      <c r="F335" s="29"/>
      <c r="G335" s="57" t="s">
        <v>243</v>
      </c>
      <c r="H335" s="57" t="s">
        <v>78</v>
      </c>
      <c r="I335" s="57" t="s">
        <v>217</v>
      </c>
      <c r="J335" s="57" t="s">
        <v>218</v>
      </c>
    </row>
    <row r="336" spans="1:10" s="6" customFormat="1" ht="13.5">
      <c r="A336" s="73" t="s">
        <v>44</v>
      </c>
      <c r="B336" s="73"/>
      <c r="C336" s="39">
        <f aca="true" t="shared" si="50" ref="C336:C342">SUM(D336:F336)</f>
        <v>0</v>
      </c>
      <c r="D336" s="29">
        <f>SUM(D337:D342)</f>
        <v>0</v>
      </c>
      <c r="E336" s="29">
        <f>SUM(E337:E342)</f>
        <v>0</v>
      </c>
      <c r="F336" s="29">
        <f>SUM(F337:F342)</f>
        <v>0</v>
      </c>
      <c r="G336" s="68"/>
      <c r="H336" s="68"/>
      <c r="I336" s="68"/>
      <c r="J336" s="68"/>
    </row>
    <row r="337" spans="1:10" s="6" customFormat="1" ht="13.5">
      <c r="A337" s="73" t="s">
        <v>33</v>
      </c>
      <c r="B337" s="73"/>
      <c r="C337" s="39">
        <f t="shared" si="50"/>
        <v>0</v>
      </c>
      <c r="D337" s="29">
        <f aca="true" t="shared" si="51" ref="D337:D342">D345</f>
        <v>0</v>
      </c>
      <c r="E337" s="29">
        <f aca="true" t="shared" si="52" ref="E337:F342">E345</f>
        <v>0</v>
      </c>
      <c r="F337" s="29">
        <f t="shared" si="52"/>
        <v>0</v>
      </c>
      <c r="G337" s="68"/>
      <c r="H337" s="68"/>
      <c r="I337" s="68"/>
      <c r="J337" s="68"/>
    </row>
    <row r="338" spans="1:10" s="6" customFormat="1" ht="13.5">
      <c r="A338" s="73" t="s">
        <v>43</v>
      </c>
      <c r="B338" s="73"/>
      <c r="C338" s="39">
        <f t="shared" si="50"/>
        <v>0</v>
      </c>
      <c r="D338" s="29">
        <f t="shared" si="51"/>
        <v>0</v>
      </c>
      <c r="E338" s="29">
        <f t="shared" si="52"/>
        <v>0</v>
      </c>
      <c r="F338" s="29">
        <f t="shared" si="52"/>
        <v>0</v>
      </c>
      <c r="G338" s="68"/>
      <c r="H338" s="68"/>
      <c r="I338" s="68"/>
      <c r="J338" s="68"/>
    </row>
    <row r="339" spans="1:10" s="3" customFormat="1" ht="15.75" customHeight="1">
      <c r="A339" s="74" t="s">
        <v>170</v>
      </c>
      <c r="B339" s="75"/>
      <c r="C339" s="39">
        <f t="shared" si="50"/>
        <v>0</v>
      </c>
      <c r="D339" s="29">
        <f t="shared" si="51"/>
        <v>0</v>
      </c>
      <c r="E339" s="29">
        <f t="shared" si="52"/>
        <v>0</v>
      </c>
      <c r="F339" s="29">
        <f t="shared" si="52"/>
        <v>0</v>
      </c>
      <c r="G339" s="68"/>
      <c r="H339" s="68"/>
      <c r="I339" s="68"/>
      <c r="J339" s="68"/>
    </row>
    <row r="340" spans="1:10" s="3" customFormat="1" ht="15.75" customHeight="1">
      <c r="A340" s="74" t="s">
        <v>171</v>
      </c>
      <c r="B340" s="75"/>
      <c r="C340" s="39">
        <f t="shared" si="50"/>
        <v>0</v>
      </c>
      <c r="D340" s="29">
        <f t="shared" si="51"/>
        <v>0</v>
      </c>
      <c r="E340" s="29">
        <f t="shared" si="52"/>
        <v>0</v>
      </c>
      <c r="F340" s="29">
        <f t="shared" si="52"/>
        <v>0</v>
      </c>
      <c r="G340" s="68"/>
      <c r="H340" s="68"/>
      <c r="I340" s="68"/>
      <c r="J340" s="68"/>
    </row>
    <row r="341" spans="1:10" s="3" customFormat="1" ht="15.75" customHeight="1">
      <c r="A341" s="74" t="s">
        <v>172</v>
      </c>
      <c r="B341" s="75"/>
      <c r="C341" s="39">
        <f t="shared" si="50"/>
        <v>0</v>
      </c>
      <c r="D341" s="29">
        <f t="shared" si="51"/>
        <v>0</v>
      </c>
      <c r="E341" s="29">
        <f t="shared" si="52"/>
        <v>0</v>
      </c>
      <c r="F341" s="29">
        <f t="shared" si="52"/>
        <v>0</v>
      </c>
      <c r="G341" s="68"/>
      <c r="H341" s="68"/>
      <c r="I341" s="68"/>
      <c r="J341" s="68"/>
    </row>
    <row r="342" spans="1:10" s="3" customFormat="1" ht="15.75" customHeight="1">
      <c r="A342" s="74" t="s">
        <v>173</v>
      </c>
      <c r="B342" s="75"/>
      <c r="C342" s="39">
        <f t="shared" si="50"/>
        <v>0</v>
      </c>
      <c r="D342" s="29">
        <f t="shared" si="51"/>
        <v>0</v>
      </c>
      <c r="E342" s="29">
        <f t="shared" si="52"/>
        <v>0</v>
      </c>
      <c r="F342" s="29">
        <f t="shared" si="52"/>
        <v>0</v>
      </c>
      <c r="G342" s="69"/>
      <c r="H342" s="69"/>
      <c r="I342" s="69"/>
      <c r="J342" s="69"/>
    </row>
    <row r="343" spans="1:10" s="6" customFormat="1" ht="57.75" customHeight="1">
      <c r="A343" s="27" t="s">
        <v>22</v>
      </c>
      <c r="B343" s="28" t="s">
        <v>90</v>
      </c>
      <c r="C343" s="29"/>
      <c r="D343" s="29"/>
      <c r="E343" s="29"/>
      <c r="F343" s="29"/>
      <c r="G343" s="57" t="s">
        <v>243</v>
      </c>
      <c r="H343" s="57" t="s">
        <v>7</v>
      </c>
      <c r="I343" s="57" t="s">
        <v>217</v>
      </c>
      <c r="J343" s="57" t="s">
        <v>218</v>
      </c>
    </row>
    <row r="344" spans="1:10" s="6" customFormat="1" ht="13.5">
      <c r="A344" s="73" t="s">
        <v>44</v>
      </c>
      <c r="B344" s="73"/>
      <c r="C344" s="39">
        <f aca="true" t="shared" si="53" ref="C344:C350">SUM(D344:F344)</f>
        <v>0</v>
      </c>
      <c r="D344" s="29">
        <f>SUM(D345:D350)</f>
        <v>0</v>
      </c>
      <c r="E344" s="29">
        <f>SUM(E345:E350)</f>
        <v>0</v>
      </c>
      <c r="F344" s="29">
        <f>SUM(F345:F350)</f>
        <v>0</v>
      </c>
      <c r="G344" s="68"/>
      <c r="H344" s="68"/>
      <c r="I344" s="68"/>
      <c r="J344" s="68"/>
    </row>
    <row r="345" spans="1:10" s="6" customFormat="1" ht="15" customHeight="1">
      <c r="A345" s="73" t="s">
        <v>33</v>
      </c>
      <c r="B345" s="73"/>
      <c r="C345" s="39">
        <f t="shared" si="53"/>
        <v>0</v>
      </c>
      <c r="D345" s="29">
        <v>0</v>
      </c>
      <c r="E345" s="29">
        <v>0</v>
      </c>
      <c r="F345" s="29">
        <v>0</v>
      </c>
      <c r="G345" s="68"/>
      <c r="H345" s="68"/>
      <c r="I345" s="68"/>
      <c r="J345" s="68"/>
    </row>
    <row r="346" spans="1:10" s="6" customFormat="1" ht="18" customHeight="1">
      <c r="A346" s="73" t="s">
        <v>43</v>
      </c>
      <c r="B346" s="73"/>
      <c r="C346" s="39">
        <f t="shared" si="53"/>
        <v>0</v>
      </c>
      <c r="D346" s="29">
        <v>0</v>
      </c>
      <c r="E346" s="29">
        <v>0</v>
      </c>
      <c r="F346" s="29">
        <v>0</v>
      </c>
      <c r="G346" s="68"/>
      <c r="H346" s="68"/>
      <c r="I346" s="68"/>
      <c r="J346" s="68"/>
    </row>
    <row r="347" spans="1:10" s="3" customFormat="1" ht="15.75" customHeight="1">
      <c r="A347" s="74" t="s">
        <v>170</v>
      </c>
      <c r="B347" s="75"/>
      <c r="C347" s="39">
        <f t="shared" si="53"/>
        <v>0</v>
      </c>
      <c r="D347" s="40">
        <v>0</v>
      </c>
      <c r="E347" s="40">
        <v>0</v>
      </c>
      <c r="F347" s="40">
        <v>0</v>
      </c>
      <c r="G347" s="68"/>
      <c r="H347" s="68"/>
      <c r="I347" s="68"/>
      <c r="J347" s="68"/>
    </row>
    <row r="348" spans="1:10" s="3" customFormat="1" ht="15.75" customHeight="1">
      <c r="A348" s="74" t="s">
        <v>171</v>
      </c>
      <c r="B348" s="75"/>
      <c r="C348" s="39">
        <f t="shared" si="53"/>
        <v>0</v>
      </c>
      <c r="D348" s="40">
        <v>0</v>
      </c>
      <c r="E348" s="40">
        <v>0</v>
      </c>
      <c r="F348" s="40">
        <v>0</v>
      </c>
      <c r="G348" s="68"/>
      <c r="H348" s="68"/>
      <c r="I348" s="68"/>
      <c r="J348" s="68"/>
    </row>
    <row r="349" spans="1:10" s="3" customFormat="1" ht="15.75" customHeight="1">
      <c r="A349" s="74" t="s">
        <v>172</v>
      </c>
      <c r="B349" s="75"/>
      <c r="C349" s="39">
        <f t="shared" si="53"/>
        <v>0</v>
      </c>
      <c r="D349" s="40">
        <v>0</v>
      </c>
      <c r="E349" s="40">
        <v>0</v>
      </c>
      <c r="F349" s="40">
        <v>0</v>
      </c>
      <c r="G349" s="68"/>
      <c r="H349" s="68"/>
      <c r="I349" s="68"/>
      <c r="J349" s="68"/>
    </row>
    <row r="350" spans="1:10" s="3" customFormat="1" ht="15.75" customHeight="1">
      <c r="A350" s="74" t="s">
        <v>173</v>
      </c>
      <c r="B350" s="75"/>
      <c r="C350" s="39">
        <f t="shared" si="53"/>
        <v>0</v>
      </c>
      <c r="D350" s="40">
        <v>0</v>
      </c>
      <c r="E350" s="40">
        <v>0</v>
      </c>
      <c r="F350" s="40">
        <v>0</v>
      </c>
      <c r="G350" s="69"/>
      <c r="H350" s="69"/>
      <c r="I350" s="69"/>
      <c r="J350" s="69"/>
    </row>
    <row r="351" spans="1:10" s="6" customFormat="1" ht="44.25" customHeight="1">
      <c r="A351" s="27" t="s">
        <v>67</v>
      </c>
      <c r="B351" s="33" t="s">
        <v>119</v>
      </c>
      <c r="C351" s="29"/>
      <c r="D351" s="29"/>
      <c r="E351" s="29"/>
      <c r="F351" s="29"/>
      <c r="G351" s="57"/>
      <c r="H351" s="57"/>
      <c r="I351" s="57" t="s">
        <v>217</v>
      </c>
      <c r="J351" s="77" t="s">
        <v>174</v>
      </c>
    </row>
    <row r="352" spans="1:10" s="6" customFormat="1" ht="13.5">
      <c r="A352" s="73" t="s">
        <v>44</v>
      </c>
      <c r="B352" s="73"/>
      <c r="C352" s="39">
        <f aca="true" t="shared" si="54" ref="C352:C358">SUM(D352:F352)</f>
        <v>4978.59</v>
      </c>
      <c r="D352" s="29">
        <f>SUM(D353:D358)</f>
        <v>4978.59</v>
      </c>
      <c r="E352" s="29">
        <f>SUM(E353:E358)</f>
        <v>0</v>
      </c>
      <c r="F352" s="29">
        <f>SUM(F353:F358)</f>
        <v>0</v>
      </c>
      <c r="G352" s="68"/>
      <c r="H352" s="68"/>
      <c r="I352" s="68"/>
      <c r="J352" s="78"/>
    </row>
    <row r="353" spans="1:10" s="6" customFormat="1" ht="13.5">
      <c r="A353" s="73" t="s">
        <v>33</v>
      </c>
      <c r="B353" s="73"/>
      <c r="C353" s="39">
        <f t="shared" si="54"/>
        <v>1010</v>
      </c>
      <c r="D353" s="29">
        <f aca="true" t="shared" si="55" ref="D353:D358">D361+D403</f>
        <v>1010</v>
      </c>
      <c r="E353" s="29">
        <f aca="true" t="shared" si="56" ref="E353:F358">E361+E403</f>
        <v>0</v>
      </c>
      <c r="F353" s="29">
        <f t="shared" si="56"/>
        <v>0</v>
      </c>
      <c r="G353" s="68"/>
      <c r="H353" s="68"/>
      <c r="I353" s="68"/>
      <c r="J353" s="78"/>
    </row>
    <row r="354" spans="1:10" s="6" customFormat="1" ht="13.5">
      <c r="A354" s="73" t="s">
        <v>43</v>
      </c>
      <c r="B354" s="73"/>
      <c r="C354" s="39">
        <f t="shared" si="54"/>
        <v>3968.59</v>
      </c>
      <c r="D354" s="29">
        <f t="shared" si="55"/>
        <v>3968.59</v>
      </c>
      <c r="E354" s="29">
        <f t="shared" si="56"/>
        <v>0</v>
      </c>
      <c r="F354" s="29">
        <f t="shared" si="56"/>
        <v>0</v>
      </c>
      <c r="G354" s="68"/>
      <c r="H354" s="68"/>
      <c r="I354" s="68"/>
      <c r="J354" s="78"/>
    </row>
    <row r="355" spans="1:10" s="3" customFormat="1" ht="15.75" customHeight="1">
      <c r="A355" s="74" t="s">
        <v>170</v>
      </c>
      <c r="B355" s="75"/>
      <c r="C355" s="39">
        <f t="shared" si="54"/>
        <v>0</v>
      </c>
      <c r="D355" s="29">
        <f t="shared" si="55"/>
        <v>0</v>
      </c>
      <c r="E355" s="29">
        <f t="shared" si="56"/>
        <v>0</v>
      </c>
      <c r="F355" s="29">
        <f t="shared" si="56"/>
        <v>0</v>
      </c>
      <c r="G355" s="68"/>
      <c r="H355" s="68"/>
      <c r="I355" s="68"/>
      <c r="J355" s="78"/>
    </row>
    <row r="356" spans="1:10" s="3" customFormat="1" ht="15.75" customHeight="1">
      <c r="A356" s="74" t="s">
        <v>171</v>
      </c>
      <c r="B356" s="75"/>
      <c r="C356" s="39">
        <f t="shared" si="54"/>
        <v>0</v>
      </c>
      <c r="D356" s="29">
        <f t="shared" si="55"/>
        <v>0</v>
      </c>
      <c r="E356" s="29">
        <f t="shared" si="56"/>
        <v>0</v>
      </c>
      <c r="F356" s="29">
        <f t="shared" si="56"/>
        <v>0</v>
      </c>
      <c r="G356" s="68"/>
      <c r="H356" s="68"/>
      <c r="I356" s="68"/>
      <c r="J356" s="78"/>
    </row>
    <row r="357" spans="1:10" s="3" customFormat="1" ht="15.75" customHeight="1">
      <c r="A357" s="74" t="s">
        <v>172</v>
      </c>
      <c r="B357" s="75"/>
      <c r="C357" s="39">
        <f t="shared" si="54"/>
        <v>0</v>
      </c>
      <c r="D357" s="29">
        <f t="shared" si="55"/>
        <v>0</v>
      </c>
      <c r="E357" s="29">
        <f t="shared" si="56"/>
        <v>0</v>
      </c>
      <c r="F357" s="29">
        <f t="shared" si="56"/>
        <v>0</v>
      </c>
      <c r="G357" s="68"/>
      <c r="H357" s="68"/>
      <c r="I357" s="68"/>
      <c r="J357" s="78"/>
    </row>
    <row r="358" spans="1:10" s="3" customFormat="1" ht="15.75" customHeight="1">
      <c r="A358" s="74" t="s">
        <v>173</v>
      </c>
      <c r="B358" s="75"/>
      <c r="C358" s="39">
        <f t="shared" si="54"/>
        <v>0</v>
      </c>
      <c r="D358" s="29">
        <f t="shared" si="55"/>
        <v>0</v>
      </c>
      <c r="E358" s="29">
        <f t="shared" si="56"/>
        <v>0</v>
      </c>
      <c r="F358" s="29">
        <f t="shared" si="56"/>
        <v>0</v>
      </c>
      <c r="G358" s="69"/>
      <c r="H358" s="69"/>
      <c r="I358" s="69"/>
      <c r="J358" s="79"/>
    </row>
    <row r="359" spans="1:10" s="6" customFormat="1" ht="43.5" customHeight="1">
      <c r="A359" s="27" t="s">
        <v>68</v>
      </c>
      <c r="B359" s="28" t="s">
        <v>147</v>
      </c>
      <c r="C359" s="29"/>
      <c r="D359" s="29"/>
      <c r="E359" s="29"/>
      <c r="F359" s="29"/>
      <c r="G359" s="57" t="s">
        <v>243</v>
      </c>
      <c r="H359" s="57" t="s">
        <v>148</v>
      </c>
      <c r="I359" s="57" t="s">
        <v>217</v>
      </c>
      <c r="J359" s="77" t="s">
        <v>174</v>
      </c>
    </row>
    <row r="360" spans="1:10" s="6" customFormat="1" ht="13.5">
      <c r="A360" s="73" t="s">
        <v>44</v>
      </c>
      <c r="B360" s="73"/>
      <c r="C360" s="39">
        <f aca="true" t="shared" si="57" ref="C360:C366">SUM(D360:F360)</f>
        <v>4828.59</v>
      </c>
      <c r="D360" s="29">
        <f>SUM(D361:D366)</f>
        <v>4828.59</v>
      </c>
      <c r="E360" s="29">
        <f>SUM(E361:E366)</f>
        <v>0</v>
      </c>
      <c r="F360" s="29">
        <f>SUM(F361:F366)</f>
        <v>0</v>
      </c>
      <c r="G360" s="68"/>
      <c r="H360" s="68"/>
      <c r="I360" s="68"/>
      <c r="J360" s="78"/>
    </row>
    <row r="361" spans="1:10" s="6" customFormat="1" ht="13.5">
      <c r="A361" s="73" t="s">
        <v>33</v>
      </c>
      <c r="B361" s="73"/>
      <c r="C361" s="39">
        <f t="shared" si="57"/>
        <v>1010</v>
      </c>
      <c r="D361" s="29">
        <f aca="true" t="shared" si="58" ref="D361:D366">D369+D378+D387+D395</f>
        <v>1010</v>
      </c>
      <c r="E361" s="29">
        <f aca="true" t="shared" si="59" ref="E361:F366">E369+E378+E387+E395</f>
        <v>0</v>
      </c>
      <c r="F361" s="29">
        <f t="shared" si="59"/>
        <v>0</v>
      </c>
      <c r="G361" s="68"/>
      <c r="H361" s="68"/>
      <c r="I361" s="68"/>
      <c r="J361" s="78"/>
    </row>
    <row r="362" spans="1:10" s="6" customFormat="1" ht="13.5">
      <c r="A362" s="73" t="s">
        <v>43</v>
      </c>
      <c r="B362" s="73"/>
      <c r="C362" s="39">
        <f t="shared" si="57"/>
        <v>3818.59</v>
      </c>
      <c r="D362" s="29">
        <f t="shared" si="58"/>
        <v>3818.59</v>
      </c>
      <c r="E362" s="29">
        <f t="shared" si="59"/>
        <v>0</v>
      </c>
      <c r="F362" s="29">
        <f t="shared" si="59"/>
        <v>0</v>
      </c>
      <c r="G362" s="68"/>
      <c r="H362" s="68"/>
      <c r="I362" s="68"/>
      <c r="J362" s="78"/>
    </row>
    <row r="363" spans="1:10" s="3" customFormat="1" ht="15.75" customHeight="1">
      <c r="A363" s="74" t="s">
        <v>170</v>
      </c>
      <c r="B363" s="75"/>
      <c r="C363" s="39">
        <f t="shared" si="57"/>
        <v>0</v>
      </c>
      <c r="D363" s="29">
        <f t="shared" si="58"/>
        <v>0</v>
      </c>
      <c r="E363" s="29">
        <f t="shared" si="59"/>
        <v>0</v>
      </c>
      <c r="F363" s="29">
        <f t="shared" si="59"/>
        <v>0</v>
      </c>
      <c r="G363" s="68"/>
      <c r="H363" s="68"/>
      <c r="I363" s="68"/>
      <c r="J363" s="78"/>
    </row>
    <row r="364" spans="1:10" s="3" customFormat="1" ht="15.75" customHeight="1">
      <c r="A364" s="74" t="s">
        <v>171</v>
      </c>
      <c r="B364" s="75"/>
      <c r="C364" s="39">
        <f t="shared" si="57"/>
        <v>0</v>
      </c>
      <c r="D364" s="29">
        <f t="shared" si="58"/>
        <v>0</v>
      </c>
      <c r="E364" s="29">
        <f t="shared" si="59"/>
        <v>0</v>
      </c>
      <c r="F364" s="29">
        <f t="shared" si="59"/>
        <v>0</v>
      </c>
      <c r="G364" s="68"/>
      <c r="H364" s="68"/>
      <c r="I364" s="68"/>
      <c r="J364" s="78"/>
    </row>
    <row r="365" spans="1:10" s="3" customFormat="1" ht="15.75" customHeight="1">
      <c r="A365" s="74" t="s">
        <v>172</v>
      </c>
      <c r="B365" s="75"/>
      <c r="C365" s="39">
        <f t="shared" si="57"/>
        <v>0</v>
      </c>
      <c r="D365" s="29">
        <f t="shared" si="58"/>
        <v>0</v>
      </c>
      <c r="E365" s="29">
        <f t="shared" si="59"/>
        <v>0</v>
      </c>
      <c r="F365" s="29">
        <f t="shared" si="59"/>
        <v>0</v>
      </c>
      <c r="G365" s="68"/>
      <c r="H365" s="68"/>
      <c r="I365" s="68"/>
      <c r="J365" s="78"/>
    </row>
    <row r="366" spans="1:10" s="3" customFormat="1" ht="15.75" customHeight="1">
      <c r="A366" s="74" t="s">
        <v>173</v>
      </c>
      <c r="B366" s="75"/>
      <c r="C366" s="39">
        <f t="shared" si="57"/>
        <v>0</v>
      </c>
      <c r="D366" s="29">
        <f t="shared" si="58"/>
        <v>0</v>
      </c>
      <c r="E366" s="29">
        <f t="shared" si="59"/>
        <v>0</v>
      </c>
      <c r="F366" s="29">
        <f t="shared" si="59"/>
        <v>0</v>
      </c>
      <c r="G366" s="69"/>
      <c r="H366" s="69"/>
      <c r="I366" s="69"/>
      <c r="J366" s="79"/>
    </row>
    <row r="367" spans="1:10" s="6" customFormat="1" ht="32.25" customHeight="1">
      <c r="A367" s="27" t="s">
        <v>23</v>
      </c>
      <c r="B367" s="28" t="s">
        <v>24</v>
      </c>
      <c r="C367" s="29"/>
      <c r="D367" s="29"/>
      <c r="E367" s="29"/>
      <c r="F367" s="29"/>
      <c r="G367" s="57" t="s">
        <v>243</v>
      </c>
      <c r="H367" s="57" t="s">
        <v>79</v>
      </c>
      <c r="I367" s="57" t="s">
        <v>217</v>
      </c>
      <c r="J367" s="77" t="s">
        <v>174</v>
      </c>
    </row>
    <row r="368" spans="1:10" s="6" customFormat="1" ht="13.5">
      <c r="A368" s="73" t="s">
        <v>44</v>
      </c>
      <c r="B368" s="73"/>
      <c r="C368" s="39">
        <f aca="true" t="shared" si="60" ref="C368:C374">SUM(D368:F368)</f>
        <v>0</v>
      </c>
      <c r="D368" s="29">
        <f>SUM(D369:D374)</f>
        <v>0</v>
      </c>
      <c r="E368" s="29">
        <f>SUM(E369:E374)</f>
        <v>0</v>
      </c>
      <c r="F368" s="29">
        <f>SUM(F369:F374)</f>
        <v>0</v>
      </c>
      <c r="G368" s="68"/>
      <c r="H368" s="68"/>
      <c r="I368" s="68"/>
      <c r="J368" s="78"/>
    </row>
    <row r="369" spans="1:10" s="6" customFormat="1" ht="13.5">
      <c r="A369" s="73" t="s">
        <v>33</v>
      </c>
      <c r="B369" s="73"/>
      <c r="C369" s="39">
        <f t="shared" si="60"/>
        <v>0</v>
      </c>
      <c r="D369" s="29">
        <v>0</v>
      </c>
      <c r="E369" s="29">
        <v>0</v>
      </c>
      <c r="F369" s="29">
        <v>0</v>
      </c>
      <c r="G369" s="68"/>
      <c r="H369" s="68"/>
      <c r="I369" s="68"/>
      <c r="J369" s="78"/>
    </row>
    <row r="370" spans="1:10" s="6" customFormat="1" ht="13.5">
      <c r="A370" s="73" t="s">
        <v>43</v>
      </c>
      <c r="B370" s="73"/>
      <c r="C370" s="39">
        <f t="shared" si="60"/>
        <v>0</v>
      </c>
      <c r="D370" s="29">
        <v>0</v>
      </c>
      <c r="E370" s="29">
        <v>0</v>
      </c>
      <c r="F370" s="29">
        <v>0</v>
      </c>
      <c r="G370" s="68"/>
      <c r="H370" s="68"/>
      <c r="I370" s="68"/>
      <c r="J370" s="78"/>
    </row>
    <row r="371" spans="1:10" s="3" customFormat="1" ht="15.75" customHeight="1">
      <c r="A371" s="74" t="s">
        <v>170</v>
      </c>
      <c r="B371" s="75"/>
      <c r="C371" s="39">
        <f t="shared" si="60"/>
        <v>0</v>
      </c>
      <c r="D371" s="40">
        <v>0</v>
      </c>
      <c r="E371" s="40">
        <v>0</v>
      </c>
      <c r="F371" s="40">
        <v>0</v>
      </c>
      <c r="G371" s="68"/>
      <c r="H371" s="68"/>
      <c r="I371" s="68"/>
      <c r="J371" s="78"/>
    </row>
    <row r="372" spans="1:10" s="3" customFormat="1" ht="15.75" customHeight="1">
      <c r="A372" s="74" t="s">
        <v>171</v>
      </c>
      <c r="B372" s="75"/>
      <c r="C372" s="39">
        <f t="shared" si="60"/>
        <v>0</v>
      </c>
      <c r="D372" s="40">
        <v>0</v>
      </c>
      <c r="E372" s="40">
        <v>0</v>
      </c>
      <c r="F372" s="40">
        <v>0</v>
      </c>
      <c r="G372" s="68"/>
      <c r="H372" s="68"/>
      <c r="I372" s="68"/>
      <c r="J372" s="78"/>
    </row>
    <row r="373" spans="1:10" s="3" customFormat="1" ht="15.75" customHeight="1">
      <c r="A373" s="74" t="s">
        <v>172</v>
      </c>
      <c r="B373" s="75"/>
      <c r="C373" s="39">
        <f t="shared" si="60"/>
        <v>0</v>
      </c>
      <c r="D373" s="40">
        <v>0</v>
      </c>
      <c r="E373" s="40">
        <v>0</v>
      </c>
      <c r="F373" s="40">
        <v>0</v>
      </c>
      <c r="G373" s="68"/>
      <c r="H373" s="68"/>
      <c r="I373" s="68"/>
      <c r="J373" s="78"/>
    </row>
    <row r="374" spans="1:10" s="3" customFormat="1" ht="15.75" customHeight="1">
      <c r="A374" s="74" t="s">
        <v>173</v>
      </c>
      <c r="B374" s="75"/>
      <c r="C374" s="39">
        <f t="shared" si="60"/>
        <v>0</v>
      </c>
      <c r="D374" s="40">
        <v>0</v>
      </c>
      <c r="E374" s="40">
        <v>0</v>
      </c>
      <c r="F374" s="40">
        <v>0</v>
      </c>
      <c r="G374" s="68"/>
      <c r="H374" s="69"/>
      <c r="I374" s="69"/>
      <c r="J374" s="79"/>
    </row>
    <row r="375" spans="1:10" s="6" customFormat="1" ht="135" customHeight="1">
      <c r="A375" s="30"/>
      <c r="B375" s="31" t="s">
        <v>213</v>
      </c>
      <c r="C375" s="29"/>
      <c r="D375" s="29"/>
      <c r="E375" s="29"/>
      <c r="F375" s="29"/>
      <c r="G375" s="80"/>
      <c r="H375" s="35" t="s">
        <v>169</v>
      </c>
      <c r="I375" s="35" t="s">
        <v>169</v>
      </c>
      <c r="J375" s="35" t="s">
        <v>202</v>
      </c>
    </row>
    <row r="376" spans="1:10" s="6" customFormat="1" ht="26.25" customHeight="1">
      <c r="A376" s="27" t="s">
        <v>25</v>
      </c>
      <c r="B376" s="28" t="s">
        <v>26</v>
      </c>
      <c r="C376" s="29"/>
      <c r="D376" s="29"/>
      <c r="E376" s="29"/>
      <c r="F376" s="29"/>
      <c r="G376" s="70" t="s">
        <v>243</v>
      </c>
      <c r="H376" s="57" t="s">
        <v>117</v>
      </c>
      <c r="I376" s="57" t="s">
        <v>217</v>
      </c>
      <c r="J376" s="77" t="s">
        <v>174</v>
      </c>
    </row>
    <row r="377" spans="1:10" s="6" customFormat="1" ht="13.5">
      <c r="A377" s="73" t="s">
        <v>44</v>
      </c>
      <c r="B377" s="73"/>
      <c r="C377" s="39">
        <f aca="true" t="shared" si="61" ref="C377:C383">SUM(D377:F377)</f>
        <v>213.308</v>
      </c>
      <c r="D377" s="29">
        <f>SUM(D378:D383)</f>
        <v>213.308</v>
      </c>
      <c r="E377" s="29">
        <f>SUM(E378:E383)</f>
        <v>0</v>
      </c>
      <c r="F377" s="29">
        <f>SUM(F378:F383)</f>
        <v>0</v>
      </c>
      <c r="G377" s="70"/>
      <c r="H377" s="68"/>
      <c r="I377" s="68"/>
      <c r="J377" s="78"/>
    </row>
    <row r="378" spans="1:10" s="6" customFormat="1" ht="13.5">
      <c r="A378" s="73" t="s">
        <v>33</v>
      </c>
      <c r="B378" s="73"/>
      <c r="C378" s="39">
        <f t="shared" si="61"/>
        <v>0</v>
      </c>
      <c r="D378" s="29">
        <v>0</v>
      </c>
      <c r="E378" s="29">
        <v>0</v>
      </c>
      <c r="F378" s="29">
        <v>0</v>
      </c>
      <c r="G378" s="70"/>
      <c r="H378" s="68"/>
      <c r="I378" s="68"/>
      <c r="J378" s="78"/>
    </row>
    <row r="379" spans="1:10" s="6" customFormat="1" ht="13.5">
      <c r="A379" s="73" t="s">
        <v>43</v>
      </c>
      <c r="B379" s="73"/>
      <c r="C379" s="39">
        <f t="shared" si="61"/>
        <v>213.308</v>
      </c>
      <c r="D379" s="55">
        <v>213.308</v>
      </c>
      <c r="E379" s="29">
        <v>0</v>
      </c>
      <c r="F379" s="29">
        <v>0</v>
      </c>
      <c r="G379" s="70"/>
      <c r="H379" s="68"/>
      <c r="I379" s="68"/>
      <c r="J379" s="78"/>
    </row>
    <row r="380" spans="1:10" s="3" customFormat="1" ht="15.75" customHeight="1">
      <c r="A380" s="74" t="s">
        <v>170</v>
      </c>
      <c r="B380" s="75"/>
      <c r="C380" s="39">
        <f t="shared" si="61"/>
        <v>0</v>
      </c>
      <c r="D380" s="40">
        <v>0</v>
      </c>
      <c r="E380" s="40">
        <v>0</v>
      </c>
      <c r="F380" s="40">
        <v>0</v>
      </c>
      <c r="G380" s="70"/>
      <c r="H380" s="68"/>
      <c r="I380" s="68"/>
      <c r="J380" s="78"/>
    </row>
    <row r="381" spans="1:10" s="3" customFormat="1" ht="15.75" customHeight="1">
      <c r="A381" s="74" t="s">
        <v>171</v>
      </c>
      <c r="B381" s="75"/>
      <c r="C381" s="39">
        <f t="shared" si="61"/>
        <v>0</v>
      </c>
      <c r="D381" s="40">
        <v>0</v>
      </c>
      <c r="E381" s="40">
        <v>0</v>
      </c>
      <c r="F381" s="40">
        <v>0</v>
      </c>
      <c r="G381" s="70"/>
      <c r="H381" s="68"/>
      <c r="I381" s="68"/>
      <c r="J381" s="78"/>
    </row>
    <row r="382" spans="1:10" s="3" customFormat="1" ht="15.75" customHeight="1">
      <c r="A382" s="74" t="s">
        <v>172</v>
      </c>
      <c r="B382" s="75"/>
      <c r="C382" s="39">
        <f t="shared" si="61"/>
        <v>0</v>
      </c>
      <c r="D382" s="40">
        <v>0</v>
      </c>
      <c r="E382" s="40">
        <v>0</v>
      </c>
      <c r="F382" s="40">
        <v>0</v>
      </c>
      <c r="G382" s="70"/>
      <c r="H382" s="68"/>
      <c r="I382" s="68"/>
      <c r="J382" s="78"/>
    </row>
    <row r="383" spans="1:10" s="3" customFormat="1" ht="15.75" customHeight="1">
      <c r="A383" s="74" t="s">
        <v>173</v>
      </c>
      <c r="B383" s="75"/>
      <c r="C383" s="39">
        <f t="shared" si="61"/>
        <v>0</v>
      </c>
      <c r="D383" s="40">
        <v>0</v>
      </c>
      <c r="E383" s="40">
        <v>0</v>
      </c>
      <c r="F383" s="40">
        <v>0</v>
      </c>
      <c r="G383" s="70"/>
      <c r="H383" s="69"/>
      <c r="I383" s="69"/>
      <c r="J383" s="79"/>
    </row>
    <row r="384" spans="1:10" s="6" customFormat="1" ht="83.25" customHeight="1">
      <c r="A384" s="30"/>
      <c r="B384" s="31" t="s">
        <v>214</v>
      </c>
      <c r="C384" s="29"/>
      <c r="D384" s="29"/>
      <c r="E384" s="29"/>
      <c r="F384" s="29"/>
      <c r="G384" s="71"/>
      <c r="H384" s="35" t="s">
        <v>169</v>
      </c>
      <c r="I384" s="35" t="s">
        <v>169</v>
      </c>
      <c r="J384" s="35" t="s">
        <v>203</v>
      </c>
    </row>
    <row r="385" spans="1:10" s="6" customFormat="1" ht="33.75" customHeight="1">
      <c r="A385" s="27" t="s">
        <v>149</v>
      </c>
      <c r="B385" s="28" t="s">
        <v>150</v>
      </c>
      <c r="C385" s="29"/>
      <c r="D385" s="29"/>
      <c r="E385" s="29"/>
      <c r="F385" s="29"/>
      <c r="G385" s="57" t="s">
        <v>180</v>
      </c>
      <c r="H385" s="57" t="s">
        <v>126</v>
      </c>
      <c r="I385" s="57" t="s">
        <v>217</v>
      </c>
      <c r="J385" s="77" t="s">
        <v>174</v>
      </c>
    </row>
    <row r="386" spans="1:10" s="6" customFormat="1" ht="13.5">
      <c r="A386" s="73" t="s">
        <v>44</v>
      </c>
      <c r="B386" s="73"/>
      <c r="C386" s="39">
        <f aca="true" t="shared" si="62" ref="C386:C392">SUM(D386:F386)</f>
        <v>700</v>
      </c>
      <c r="D386" s="29">
        <f>SUM(D387:D392)</f>
        <v>700</v>
      </c>
      <c r="E386" s="29">
        <f>SUM(E387:E392)</f>
        <v>0</v>
      </c>
      <c r="F386" s="29">
        <f>SUM(F387:F392)</f>
        <v>0</v>
      </c>
      <c r="G386" s="68"/>
      <c r="H386" s="68"/>
      <c r="I386" s="68"/>
      <c r="J386" s="78"/>
    </row>
    <row r="387" spans="1:10" s="6" customFormat="1" ht="13.5">
      <c r="A387" s="73" t="s">
        <v>33</v>
      </c>
      <c r="B387" s="73"/>
      <c r="C387" s="39">
        <f t="shared" si="62"/>
        <v>0</v>
      </c>
      <c r="D387" s="29">
        <v>0</v>
      </c>
      <c r="E387" s="29">
        <v>0</v>
      </c>
      <c r="F387" s="29">
        <v>0</v>
      </c>
      <c r="G387" s="68"/>
      <c r="H387" s="68"/>
      <c r="I387" s="68"/>
      <c r="J387" s="78"/>
    </row>
    <row r="388" spans="1:10" s="6" customFormat="1" ht="13.5">
      <c r="A388" s="73" t="s">
        <v>43</v>
      </c>
      <c r="B388" s="73"/>
      <c r="C388" s="39">
        <f t="shared" si="62"/>
        <v>700</v>
      </c>
      <c r="D388" s="29">
        <v>700</v>
      </c>
      <c r="E388" s="29">
        <v>0</v>
      </c>
      <c r="F388" s="29">
        <v>0</v>
      </c>
      <c r="G388" s="68"/>
      <c r="H388" s="68"/>
      <c r="I388" s="68"/>
      <c r="J388" s="78"/>
    </row>
    <row r="389" spans="1:10" s="3" customFormat="1" ht="15.75" customHeight="1">
      <c r="A389" s="74" t="s">
        <v>170</v>
      </c>
      <c r="B389" s="75"/>
      <c r="C389" s="39">
        <f t="shared" si="62"/>
        <v>0</v>
      </c>
      <c r="D389" s="40">
        <v>0</v>
      </c>
      <c r="E389" s="40">
        <v>0</v>
      </c>
      <c r="F389" s="40">
        <v>0</v>
      </c>
      <c r="G389" s="68"/>
      <c r="H389" s="68"/>
      <c r="I389" s="68"/>
      <c r="J389" s="78"/>
    </row>
    <row r="390" spans="1:10" s="3" customFormat="1" ht="15.75" customHeight="1">
      <c r="A390" s="74" t="s">
        <v>171</v>
      </c>
      <c r="B390" s="75"/>
      <c r="C390" s="39">
        <f t="shared" si="62"/>
        <v>0</v>
      </c>
      <c r="D390" s="40">
        <v>0</v>
      </c>
      <c r="E390" s="40">
        <v>0</v>
      </c>
      <c r="F390" s="40">
        <v>0</v>
      </c>
      <c r="G390" s="68"/>
      <c r="H390" s="68"/>
      <c r="I390" s="68"/>
      <c r="J390" s="78"/>
    </row>
    <row r="391" spans="1:10" s="3" customFormat="1" ht="15.75" customHeight="1">
      <c r="A391" s="74" t="s">
        <v>172</v>
      </c>
      <c r="B391" s="75"/>
      <c r="C391" s="39">
        <f t="shared" si="62"/>
        <v>0</v>
      </c>
      <c r="D391" s="40">
        <v>0</v>
      </c>
      <c r="E391" s="40">
        <v>0</v>
      </c>
      <c r="F391" s="40">
        <v>0</v>
      </c>
      <c r="G391" s="68"/>
      <c r="H391" s="68"/>
      <c r="I391" s="68"/>
      <c r="J391" s="78"/>
    </row>
    <row r="392" spans="1:10" s="3" customFormat="1" ht="15.75" customHeight="1">
      <c r="A392" s="74" t="s">
        <v>173</v>
      </c>
      <c r="B392" s="75"/>
      <c r="C392" s="39">
        <f t="shared" si="62"/>
        <v>0</v>
      </c>
      <c r="D392" s="40">
        <v>0</v>
      </c>
      <c r="E392" s="40">
        <v>0</v>
      </c>
      <c r="F392" s="40">
        <v>0</v>
      </c>
      <c r="G392" s="69"/>
      <c r="H392" s="69"/>
      <c r="I392" s="69"/>
      <c r="J392" s="79"/>
    </row>
    <row r="393" spans="1:10" s="6" customFormat="1" ht="69.75" customHeight="1">
      <c r="A393" s="27" t="s">
        <v>151</v>
      </c>
      <c r="B393" s="28" t="s">
        <v>168</v>
      </c>
      <c r="C393" s="29"/>
      <c r="D393" s="29"/>
      <c r="E393" s="29"/>
      <c r="F393" s="29"/>
      <c r="G393" s="57" t="s">
        <v>243</v>
      </c>
      <c r="H393" s="57" t="s">
        <v>80</v>
      </c>
      <c r="I393" s="57" t="s">
        <v>217</v>
      </c>
      <c r="J393" s="77" t="s">
        <v>174</v>
      </c>
    </row>
    <row r="394" spans="1:10" s="6" customFormat="1" ht="13.5">
      <c r="A394" s="73" t="s">
        <v>44</v>
      </c>
      <c r="B394" s="73"/>
      <c r="C394" s="39">
        <f aca="true" t="shared" si="63" ref="C394:C400">SUM(D394:F394)</f>
        <v>3915.282</v>
      </c>
      <c r="D394" s="29">
        <f>SUM(D395:D400)</f>
        <v>3915.282</v>
      </c>
      <c r="E394" s="29">
        <f>SUM(E395:E400)</f>
        <v>0</v>
      </c>
      <c r="F394" s="29">
        <f>SUM(F395:F400)</f>
        <v>0</v>
      </c>
      <c r="G394" s="68"/>
      <c r="H394" s="68"/>
      <c r="I394" s="68"/>
      <c r="J394" s="78"/>
    </row>
    <row r="395" spans="1:10" s="6" customFormat="1" ht="13.5">
      <c r="A395" s="73" t="s">
        <v>33</v>
      </c>
      <c r="B395" s="73"/>
      <c r="C395" s="39">
        <f t="shared" si="63"/>
        <v>1010</v>
      </c>
      <c r="D395" s="29">
        <v>1010</v>
      </c>
      <c r="E395" s="29">
        <v>0</v>
      </c>
      <c r="F395" s="29">
        <v>0</v>
      </c>
      <c r="G395" s="68"/>
      <c r="H395" s="68"/>
      <c r="I395" s="68"/>
      <c r="J395" s="78"/>
    </row>
    <row r="396" spans="1:10" s="6" customFormat="1" ht="13.5">
      <c r="A396" s="73" t="s">
        <v>43</v>
      </c>
      <c r="B396" s="73"/>
      <c r="C396" s="39">
        <f t="shared" si="63"/>
        <v>2905.282</v>
      </c>
      <c r="D396" s="29">
        <v>2905.282</v>
      </c>
      <c r="E396" s="29">
        <v>0</v>
      </c>
      <c r="F396" s="29">
        <v>0</v>
      </c>
      <c r="G396" s="68"/>
      <c r="H396" s="68"/>
      <c r="I396" s="68"/>
      <c r="J396" s="78"/>
    </row>
    <row r="397" spans="1:10" s="3" customFormat="1" ht="15.75" customHeight="1">
      <c r="A397" s="74" t="s">
        <v>170</v>
      </c>
      <c r="B397" s="75"/>
      <c r="C397" s="39">
        <f t="shared" si="63"/>
        <v>0</v>
      </c>
      <c r="D397" s="40">
        <v>0</v>
      </c>
      <c r="E397" s="40">
        <v>0</v>
      </c>
      <c r="F397" s="40">
        <v>0</v>
      </c>
      <c r="G397" s="68"/>
      <c r="H397" s="68"/>
      <c r="I397" s="68"/>
      <c r="J397" s="78"/>
    </row>
    <row r="398" spans="1:10" s="3" customFormat="1" ht="15.75" customHeight="1">
      <c r="A398" s="74" t="s">
        <v>171</v>
      </c>
      <c r="B398" s="75"/>
      <c r="C398" s="39">
        <f t="shared" si="63"/>
        <v>0</v>
      </c>
      <c r="D398" s="40">
        <v>0</v>
      </c>
      <c r="E398" s="40">
        <v>0</v>
      </c>
      <c r="F398" s="40">
        <v>0</v>
      </c>
      <c r="G398" s="68"/>
      <c r="H398" s="68"/>
      <c r="I398" s="68"/>
      <c r="J398" s="78"/>
    </row>
    <row r="399" spans="1:10" s="3" customFormat="1" ht="15.75" customHeight="1">
      <c r="A399" s="74" t="s">
        <v>172</v>
      </c>
      <c r="B399" s="75"/>
      <c r="C399" s="39">
        <f t="shared" si="63"/>
        <v>0</v>
      </c>
      <c r="D399" s="40">
        <v>0</v>
      </c>
      <c r="E399" s="40">
        <v>0</v>
      </c>
      <c r="F399" s="40">
        <v>0</v>
      </c>
      <c r="G399" s="68"/>
      <c r="H399" s="68"/>
      <c r="I399" s="68"/>
      <c r="J399" s="78"/>
    </row>
    <row r="400" spans="1:10" s="3" customFormat="1" ht="15.75" customHeight="1">
      <c r="A400" s="74" t="s">
        <v>173</v>
      </c>
      <c r="B400" s="75"/>
      <c r="C400" s="39">
        <f t="shared" si="63"/>
        <v>0</v>
      </c>
      <c r="D400" s="40">
        <v>0</v>
      </c>
      <c r="E400" s="40">
        <v>0</v>
      </c>
      <c r="F400" s="40">
        <v>0</v>
      </c>
      <c r="G400" s="69"/>
      <c r="H400" s="69"/>
      <c r="I400" s="69"/>
      <c r="J400" s="79"/>
    </row>
    <row r="401" spans="1:10" s="6" customFormat="1" ht="72" customHeight="1">
      <c r="A401" s="27" t="s">
        <v>152</v>
      </c>
      <c r="B401" s="28" t="s">
        <v>153</v>
      </c>
      <c r="C401" s="29"/>
      <c r="D401" s="29"/>
      <c r="E401" s="29"/>
      <c r="F401" s="29"/>
      <c r="G401" s="57" t="s">
        <v>243</v>
      </c>
      <c r="H401" s="57" t="s">
        <v>81</v>
      </c>
      <c r="I401" s="57" t="s">
        <v>217</v>
      </c>
      <c r="J401" s="77" t="s">
        <v>174</v>
      </c>
    </row>
    <row r="402" spans="1:10" s="6" customFormat="1" ht="16.5" customHeight="1">
      <c r="A402" s="73" t="s">
        <v>44</v>
      </c>
      <c r="B402" s="73"/>
      <c r="C402" s="39">
        <f aca="true" t="shared" si="64" ref="C402:C408">SUM(D402:F402)</f>
        <v>150</v>
      </c>
      <c r="D402" s="29">
        <f>SUM(D403:D408)</f>
        <v>150</v>
      </c>
      <c r="E402" s="29">
        <f>SUM(E403:E408)</f>
        <v>0</v>
      </c>
      <c r="F402" s="29">
        <f>SUM(F403:F408)</f>
        <v>0</v>
      </c>
      <c r="G402" s="68"/>
      <c r="H402" s="68"/>
      <c r="I402" s="68"/>
      <c r="J402" s="78"/>
    </row>
    <row r="403" spans="1:10" s="6" customFormat="1" ht="18" customHeight="1">
      <c r="A403" s="73" t="s">
        <v>33</v>
      </c>
      <c r="B403" s="73"/>
      <c r="C403" s="39">
        <f t="shared" si="64"/>
        <v>0</v>
      </c>
      <c r="D403" s="29">
        <f>D411+D419</f>
        <v>0</v>
      </c>
      <c r="E403" s="29">
        <f>E411+E419</f>
        <v>0</v>
      </c>
      <c r="F403" s="29">
        <f>F411+F419</f>
        <v>0</v>
      </c>
      <c r="G403" s="68"/>
      <c r="H403" s="68"/>
      <c r="I403" s="68"/>
      <c r="J403" s="78"/>
    </row>
    <row r="404" spans="1:10" s="6" customFormat="1" ht="18" customHeight="1">
      <c r="A404" s="73" t="s">
        <v>43</v>
      </c>
      <c r="B404" s="73"/>
      <c r="C404" s="39">
        <f t="shared" si="64"/>
        <v>150</v>
      </c>
      <c r="D404" s="29">
        <f aca="true" t="shared" si="65" ref="D404:F408">D420+D412</f>
        <v>150</v>
      </c>
      <c r="E404" s="29">
        <f t="shared" si="65"/>
        <v>0</v>
      </c>
      <c r="F404" s="29">
        <f t="shared" si="65"/>
        <v>0</v>
      </c>
      <c r="G404" s="68"/>
      <c r="H404" s="68"/>
      <c r="I404" s="68"/>
      <c r="J404" s="78"/>
    </row>
    <row r="405" spans="1:10" s="3" customFormat="1" ht="15.75" customHeight="1">
      <c r="A405" s="74" t="s">
        <v>170</v>
      </c>
      <c r="B405" s="75"/>
      <c r="C405" s="39">
        <f t="shared" si="64"/>
        <v>0</v>
      </c>
      <c r="D405" s="29">
        <f t="shared" si="65"/>
        <v>0</v>
      </c>
      <c r="E405" s="29">
        <f t="shared" si="65"/>
        <v>0</v>
      </c>
      <c r="F405" s="29">
        <f t="shared" si="65"/>
        <v>0</v>
      </c>
      <c r="G405" s="68"/>
      <c r="H405" s="68"/>
      <c r="I405" s="68"/>
      <c r="J405" s="78"/>
    </row>
    <row r="406" spans="1:10" s="3" customFormat="1" ht="15.75" customHeight="1">
      <c r="A406" s="74" t="s">
        <v>171</v>
      </c>
      <c r="B406" s="75"/>
      <c r="C406" s="39">
        <f t="shared" si="64"/>
        <v>0</v>
      </c>
      <c r="D406" s="29">
        <f t="shared" si="65"/>
        <v>0</v>
      </c>
      <c r="E406" s="29">
        <f t="shared" si="65"/>
        <v>0</v>
      </c>
      <c r="F406" s="29">
        <f t="shared" si="65"/>
        <v>0</v>
      </c>
      <c r="G406" s="68"/>
      <c r="H406" s="68"/>
      <c r="I406" s="68"/>
      <c r="J406" s="78"/>
    </row>
    <row r="407" spans="1:10" s="3" customFormat="1" ht="15.75" customHeight="1">
      <c r="A407" s="74" t="s">
        <v>172</v>
      </c>
      <c r="B407" s="75"/>
      <c r="C407" s="39">
        <f t="shared" si="64"/>
        <v>0</v>
      </c>
      <c r="D407" s="29">
        <f t="shared" si="65"/>
        <v>0</v>
      </c>
      <c r="E407" s="29">
        <f t="shared" si="65"/>
        <v>0</v>
      </c>
      <c r="F407" s="29">
        <f t="shared" si="65"/>
        <v>0</v>
      </c>
      <c r="G407" s="68"/>
      <c r="H407" s="68"/>
      <c r="I407" s="68"/>
      <c r="J407" s="78"/>
    </row>
    <row r="408" spans="1:10" s="3" customFormat="1" ht="15.75" customHeight="1">
      <c r="A408" s="74" t="s">
        <v>173</v>
      </c>
      <c r="B408" s="75"/>
      <c r="C408" s="39">
        <f t="shared" si="64"/>
        <v>0</v>
      </c>
      <c r="D408" s="29">
        <f t="shared" si="65"/>
        <v>0</v>
      </c>
      <c r="E408" s="29">
        <f t="shared" si="65"/>
        <v>0</v>
      </c>
      <c r="F408" s="29">
        <f t="shared" si="65"/>
        <v>0</v>
      </c>
      <c r="G408" s="69"/>
      <c r="H408" s="69"/>
      <c r="I408" s="69"/>
      <c r="J408" s="79"/>
    </row>
    <row r="409" spans="1:10" s="6" customFormat="1" ht="82.5" customHeight="1">
      <c r="A409" s="27" t="s">
        <v>27</v>
      </c>
      <c r="B409" s="28" t="s">
        <v>154</v>
      </c>
      <c r="C409" s="29"/>
      <c r="D409" s="29"/>
      <c r="E409" s="29"/>
      <c r="F409" s="29"/>
      <c r="G409" s="57" t="s">
        <v>243</v>
      </c>
      <c r="H409" s="57" t="s">
        <v>118</v>
      </c>
      <c r="I409" s="57" t="s">
        <v>217</v>
      </c>
      <c r="J409" s="77" t="s">
        <v>174</v>
      </c>
    </row>
    <row r="410" spans="1:10" s="6" customFormat="1" ht="18.75" customHeight="1">
      <c r="A410" s="73" t="s">
        <v>44</v>
      </c>
      <c r="B410" s="73"/>
      <c r="C410" s="39">
        <f aca="true" t="shared" si="66" ref="C410:C416">SUM(D410:F410)</f>
        <v>100</v>
      </c>
      <c r="D410" s="29">
        <f>SUM(D411:D416)</f>
        <v>100</v>
      </c>
      <c r="E410" s="29">
        <f>SUM(E411:E416)</f>
        <v>0</v>
      </c>
      <c r="F410" s="29">
        <f>SUM(F411:F416)</f>
        <v>0</v>
      </c>
      <c r="G410" s="68"/>
      <c r="H410" s="68"/>
      <c r="I410" s="68"/>
      <c r="J410" s="78"/>
    </row>
    <row r="411" spans="1:10" s="6" customFormat="1" ht="18" customHeight="1">
      <c r="A411" s="73" t="s">
        <v>33</v>
      </c>
      <c r="B411" s="73"/>
      <c r="C411" s="39">
        <f t="shared" si="66"/>
        <v>0</v>
      </c>
      <c r="D411" s="29">
        <v>0</v>
      </c>
      <c r="E411" s="29">
        <v>0</v>
      </c>
      <c r="F411" s="29">
        <v>0</v>
      </c>
      <c r="G411" s="68"/>
      <c r="H411" s="68"/>
      <c r="I411" s="68"/>
      <c r="J411" s="78"/>
    </row>
    <row r="412" spans="1:10" s="6" customFormat="1" ht="18" customHeight="1">
      <c r="A412" s="73" t="s">
        <v>43</v>
      </c>
      <c r="B412" s="73"/>
      <c r="C412" s="39">
        <f t="shared" si="66"/>
        <v>100</v>
      </c>
      <c r="D412" s="29">
        <v>100</v>
      </c>
      <c r="E412" s="29">
        <v>0</v>
      </c>
      <c r="F412" s="29">
        <v>0</v>
      </c>
      <c r="G412" s="68"/>
      <c r="H412" s="68"/>
      <c r="I412" s="68"/>
      <c r="J412" s="78"/>
    </row>
    <row r="413" spans="1:10" s="3" customFormat="1" ht="15.75" customHeight="1">
      <c r="A413" s="74" t="s">
        <v>170</v>
      </c>
      <c r="B413" s="75"/>
      <c r="C413" s="39">
        <f t="shared" si="66"/>
        <v>0</v>
      </c>
      <c r="D413" s="40">
        <v>0</v>
      </c>
      <c r="E413" s="40">
        <v>0</v>
      </c>
      <c r="F413" s="40">
        <v>0</v>
      </c>
      <c r="G413" s="68"/>
      <c r="H413" s="68"/>
      <c r="I413" s="68"/>
      <c r="J413" s="78"/>
    </row>
    <row r="414" spans="1:10" s="3" customFormat="1" ht="15.75" customHeight="1">
      <c r="A414" s="74" t="s">
        <v>171</v>
      </c>
      <c r="B414" s="75"/>
      <c r="C414" s="39">
        <f t="shared" si="66"/>
        <v>0</v>
      </c>
      <c r="D414" s="40">
        <v>0</v>
      </c>
      <c r="E414" s="40">
        <v>0</v>
      </c>
      <c r="F414" s="40">
        <v>0</v>
      </c>
      <c r="G414" s="68"/>
      <c r="H414" s="68"/>
      <c r="I414" s="68"/>
      <c r="J414" s="78"/>
    </row>
    <row r="415" spans="1:10" s="3" customFormat="1" ht="15.75" customHeight="1">
      <c r="A415" s="74" t="s">
        <v>172</v>
      </c>
      <c r="B415" s="75"/>
      <c r="C415" s="39">
        <f t="shared" si="66"/>
        <v>0</v>
      </c>
      <c r="D415" s="40">
        <v>0</v>
      </c>
      <c r="E415" s="40">
        <v>0</v>
      </c>
      <c r="F415" s="40">
        <v>0</v>
      </c>
      <c r="G415" s="68"/>
      <c r="H415" s="68"/>
      <c r="I415" s="68"/>
      <c r="J415" s="78"/>
    </row>
    <row r="416" spans="1:10" s="3" customFormat="1" ht="15.75" customHeight="1">
      <c r="A416" s="74" t="s">
        <v>173</v>
      </c>
      <c r="B416" s="75"/>
      <c r="C416" s="39">
        <f t="shared" si="66"/>
        <v>0</v>
      </c>
      <c r="D416" s="40">
        <v>0</v>
      </c>
      <c r="E416" s="40">
        <v>0</v>
      </c>
      <c r="F416" s="40">
        <v>0</v>
      </c>
      <c r="G416" s="69"/>
      <c r="H416" s="69"/>
      <c r="I416" s="69"/>
      <c r="J416" s="79"/>
    </row>
    <row r="417" spans="1:10" s="6" customFormat="1" ht="78" customHeight="1">
      <c r="A417" s="27" t="s">
        <v>155</v>
      </c>
      <c r="B417" s="28" t="s">
        <v>156</v>
      </c>
      <c r="C417" s="29"/>
      <c r="D417" s="29"/>
      <c r="E417" s="29"/>
      <c r="F417" s="29"/>
      <c r="G417" s="57" t="s">
        <v>243</v>
      </c>
      <c r="H417" s="57" t="s">
        <v>118</v>
      </c>
      <c r="I417" s="57" t="s">
        <v>217</v>
      </c>
      <c r="J417" s="77" t="s">
        <v>174</v>
      </c>
    </row>
    <row r="418" spans="1:10" s="6" customFormat="1" ht="14.25" customHeight="1">
      <c r="A418" s="73" t="s">
        <v>44</v>
      </c>
      <c r="B418" s="73"/>
      <c r="C418" s="39">
        <f aca="true" t="shared" si="67" ref="C418:C424">SUM(D418:F418)</f>
        <v>50</v>
      </c>
      <c r="D418" s="29">
        <f>SUM(D419:D424)</f>
        <v>50</v>
      </c>
      <c r="E418" s="29">
        <f>SUM(E419:E424)</f>
        <v>0</v>
      </c>
      <c r="F418" s="29">
        <f>SUM(F419:F424)</f>
        <v>0</v>
      </c>
      <c r="G418" s="68"/>
      <c r="H418" s="68"/>
      <c r="I418" s="68"/>
      <c r="J418" s="78"/>
    </row>
    <row r="419" spans="1:10" s="6" customFormat="1" ht="13.5">
      <c r="A419" s="73" t="s">
        <v>33</v>
      </c>
      <c r="B419" s="73"/>
      <c r="C419" s="39">
        <f t="shared" si="67"/>
        <v>0</v>
      </c>
      <c r="D419" s="29">
        <v>0</v>
      </c>
      <c r="E419" s="29">
        <v>0</v>
      </c>
      <c r="F419" s="29">
        <v>0</v>
      </c>
      <c r="G419" s="68"/>
      <c r="H419" s="68"/>
      <c r="I419" s="68"/>
      <c r="J419" s="78"/>
    </row>
    <row r="420" spans="1:10" s="6" customFormat="1" ht="13.5">
      <c r="A420" s="73" t="s">
        <v>43</v>
      </c>
      <c r="B420" s="73"/>
      <c r="C420" s="39">
        <f t="shared" si="67"/>
        <v>50</v>
      </c>
      <c r="D420" s="29">
        <v>50</v>
      </c>
      <c r="E420" s="29">
        <v>0</v>
      </c>
      <c r="F420" s="29">
        <v>0</v>
      </c>
      <c r="G420" s="68"/>
      <c r="H420" s="68"/>
      <c r="I420" s="68"/>
      <c r="J420" s="78"/>
    </row>
    <row r="421" spans="1:10" s="3" customFormat="1" ht="15.75" customHeight="1">
      <c r="A421" s="74" t="s">
        <v>170</v>
      </c>
      <c r="B421" s="75"/>
      <c r="C421" s="39">
        <f t="shared" si="67"/>
        <v>0</v>
      </c>
      <c r="D421" s="40">
        <v>0</v>
      </c>
      <c r="E421" s="40">
        <v>0</v>
      </c>
      <c r="F421" s="40">
        <v>0</v>
      </c>
      <c r="G421" s="68"/>
      <c r="H421" s="68"/>
      <c r="I421" s="68"/>
      <c r="J421" s="78"/>
    </row>
    <row r="422" spans="1:10" s="3" customFormat="1" ht="15.75" customHeight="1">
      <c r="A422" s="74" t="s">
        <v>171</v>
      </c>
      <c r="B422" s="75"/>
      <c r="C422" s="39">
        <f t="shared" si="67"/>
        <v>0</v>
      </c>
      <c r="D422" s="40">
        <v>0</v>
      </c>
      <c r="E422" s="40">
        <v>0</v>
      </c>
      <c r="F422" s="40">
        <v>0</v>
      </c>
      <c r="G422" s="68"/>
      <c r="H422" s="68"/>
      <c r="I422" s="68"/>
      <c r="J422" s="78"/>
    </row>
    <row r="423" spans="1:10" s="3" customFormat="1" ht="15.75" customHeight="1">
      <c r="A423" s="74" t="s">
        <v>172</v>
      </c>
      <c r="B423" s="75"/>
      <c r="C423" s="39">
        <f t="shared" si="67"/>
        <v>0</v>
      </c>
      <c r="D423" s="40">
        <v>0</v>
      </c>
      <c r="E423" s="40">
        <v>0</v>
      </c>
      <c r="F423" s="40">
        <v>0</v>
      </c>
      <c r="G423" s="68"/>
      <c r="H423" s="68"/>
      <c r="I423" s="68"/>
      <c r="J423" s="78"/>
    </row>
    <row r="424" spans="1:10" s="3" customFormat="1" ht="15.75" customHeight="1">
      <c r="A424" s="74" t="s">
        <v>173</v>
      </c>
      <c r="B424" s="75"/>
      <c r="C424" s="39">
        <f t="shared" si="67"/>
        <v>0</v>
      </c>
      <c r="D424" s="40">
        <v>0</v>
      </c>
      <c r="E424" s="40">
        <v>0</v>
      </c>
      <c r="F424" s="40">
        <v>0</v>
      </c>
      <c r="G424" s="69"/>
      <c r="H424" s="69"/>
      <c r="I424" s="69"/>
      <c r="J424" s="79"/>
    </row>
    <row r="425" spans="1:10" s="6" customFormat="1" ht="33" customHeight="1">
      <c r="A425" s="27" t="s">
        <v>30</v>
      </c>
      <c r="B425" s="33" t="s">
        <v>83</v>
      </c>
      <c r="C425" s="29"/>
      <c r="D425" s="29"/>
      <c r="E425" s="29"/>
      <c r="F425" s="29"/>
      <c r="G425" s="57"/>
      <c r="H425" s="57"/>
      <c r="I425" s="57" t="s">
        <v>217</v>
      </c>
      <c r="J425" s="57" t="s">
        <v>218</v>
      </c>
    </row>
    <row r="426" spans="1:10" s="6" customFormat="1" ht="17.25" customHeight="1">
      <c r="A426" s="73" t="s">
        <v>44</v>
      </c>
      <c r="B426" s="73"/>
      <c r="C426" s="39">
        <f aca="true" t="shared" si="68" ref="C426:C432">SUM(D426:F426)</f>
        <v>160040.347</v>
      </c>
      <c r="D426" s="29">
        <f>SUM(D427:D432)</f>
        <v>49253.747</v>
      </c>
      <c r="E426" s="29">
        <f>SUM(E427:E432)</f>
        <v>55393.3</v>
      </c>
      <c r="F426" s="29">
        <f>SUM(F427:F432)</f>
        <v>55393.3</v>
      </c>
      <c r="G426" s="68"/>
      <c r="H426" s="68"/>
      <c r="I426" s="68"/>
      <c r="J426" s="68"/>
    </row>
    <row r="427" spans="1:10" s="6" customFormat="1" ht="15.75" customHeight="1">
      <c r="A427" s="73" t="s">
        <v>33</v>
      </c>
      <c r="B427" s="73"/>
      <c r="C427" s="39">
        <f t="shared" si="68"/>
        <v>0</v>
      </c>
      <c r="D427" s="29">
        <f>D435+D443</f>
        <v>0</v>
      </c>
      <c r="E427" s="29">
        <f>E435+E443</f>
        <v>0</v>
      </c>
      <c r="F427" s="29">
        <f>F435+F443</f>
        <v>0</v>
      </c>
      <c r="G427" s="68"/>
      <c r="H427" s="68"/>
      <c r="I427" s="68"/>
      <c r="J427" s="68"/>
    </row>
    <row r="428" spans="1:10" s="6" customFormat="1" ht="15.75" customHeight="1">
      <c r="A428" s="73" t="s">
        <v>43</v>
      </c>
      <c r="B428" s="73"/>
      <c r="C428" s="39">
        <f t="shared" si="68"/>
        <v>160040.347</v>
      </c>
      <c r="D428" s="29">
        <f aca="true" t="shared" si="69" ref="D428:F432">D436++D444</f>
        <v>49253.747</v>
      </c>
      <c r="E428" s="29">
        <f t="shared" si="69"/>
        <v>55393.3</v>
      </c>
      <c r="F428" s="29">
        <f t="shared" si="69"/>
        <v>55393.3</v>
      </c>
      <c r="G428" s="68"/>
      <c r="H428" s="68"/>
      <c r="I428" s="68"/>
      <c r="J428" s="68"/>
    </row>
    <row r="429" spans="1:10" s="3" customFormat="1" ht="15.75" customHeight="1">
      <c r="A429" s="74" t="s">
        <v>170</v>
      </c>
      <c r="B429" s="75"/>
      <c r="C429" s="39">
        <f t="shared" si="68"/>
        <v>0</v>
      </c>
      <c r="D429" s="29">
        <f t="shared" si="69"/>
        <v>0</v>
      </c>
      <c r="E429" s="29">
        <f t="shared" si="69"/>
        <v>0</v>
      </c>
      <c r="F429" s="29">
        <f t="shared" si="69"/>
        <v>0</v>
      </c>
      <c r="G429" s="68"/>
      <c r="H429" s="68"/>
      <c r="I429" s="68"/>
      <c r="J429" s="68"/>
    </row>
    <row r="430" spans="1:10" s="3" customFormat="1" ht="15.75" customHeight="1">
      <c r="A430" s="74" t="s">
        <v>171</v>
      </c>
      <c r="B430" s="75"/>
      <c r="C430" s="39">
        <f t="shared" si="68"/>
        <v>0</v>
      </c>
      <c r="D430" s="29">
        <f t="shared" si="69"/>
        <v>0</v>
      </c>
      <c r="E430" s="29">
        <f t="shared" si="69"/>
        <v>0</v>
      </c>
      <c r="F430" s="29">
        <f t="shared" si="69"/>
        <v>0</v>
      </c>
      <c r="G430" s="68"/>
      <c r="H430" s="68"/>
      <c r="I430" s="68"/>
      <c r="J430" s="68"/>
    </row>
    <row r="431" spans="1:10" s="3" customFormat="1" ht="15.75" customHeight="1">
      <c r="A431" s="74" t="s">
        <v>172</v>
      </c>
      <c r="B431" s="75"/>
      <c r="C431" s="39">
        <f t="shared" si="68"/>
        <v>0</v>
      </c>
      <c r="D431" s="29">
        <f t="shared" si="69"/>
        <v>0</v>
      </c>
      <c r="E431" s="29">
        <f t="shared" si="69"/>
        <v>0</v>
      </c>
      <c r="F431" s="29">
        <f t="shared" si="69"/>
        <v>0</v>
      </c>
      <c r="G431" s="68"/>
      <c r="H431" s="68"/>
      <c r="I431" s="68"/>
      <c r="J431" s="68"/>
    </row>
    <row r="432" spans="1:10" s="3" customFormat="1" ht="15.75" customHeight="1">
      <c r="A432" s="74" t="s">
        <v>173</v>
      </c>
      <c r="B432" s="75"/>
      <c r="C432" s="39">
        <f t="shared" si="68"/>
        <v>0</v>
      </c>
      <c r="D432" s="29">
        <f t="shared" si="69"/>
        <v>0</v>
      </c>
      <c r="E432" s="29">
        <f t="shared" si="69"/>
        <v>0</v>
      </c>
      <c r="F432" s="29">
        <f t="shared" si="69"/>
        <v>0</v>
      </c>
      <c r="G432" s="69"/>
      <c r="H432" s="69"/>
      <c r="I432" s="69"/>
      <c r="J432" s="69"/>
    </row>
    <row r="433" spans="1:10" s="6" customFormat="1" ht="42" customHeight="1">
      <c r="A433" s="27" t="s">
        <v>28</v>
      </c>
      <c r="B433" s="28" t="s">
        <v>157</v>
      </c>
      <c r="C433" s="29"/>
      <c r="D433" s="29"/>
      <c r="E433" s="29"/>
      <c r="F433" s="29"/>
      <c r="G433" s="57" t="s">
        <v>135</v>
      </c>
      <c r="H433" s="57" t="s">
        <v>82</v>
      </c>
      <c r="I433" s="57" t="s">
        <v>217</v>
      </c>
      <c r="J433" s="57" t="s">
        <v>218</v>
      </c>
    </row>
    <row r="434" spans="1:10" s="6" customFormat="1" ht="12.75" customHeight="1">
      <c r="A434" s="73" t="s">
        <v>44</v>
      </c>
      <c r="B434" s="73"/>
      <c r="C434" s="39">
        <f aca="true" t="shared" si="70" ref="C434:C440">SUM(D434:F434)</f>
        <v>143828.247</v>
      </c>
      <c r="D434" s="29">
        <f>SUM(D435:D440)</f>
        <v>43126.247</v>
      </c>
      <c r="E434" s="29">
        <f>SUM(E435:E440)</f>
        <v>50351</v>
      </c>
      <c r="F434" s="29">
        <f>SUM(F435:F440)</f>
        <v>50351</v>
      </c>
      <c r="G434" s="68"/>
      <c r="H434" s="68"/>
      <c r="I434" s="68"/>
      <c r="J434" s="68"/>
    </row>
    <row r="435" spans="1:10" s="6" customFormat="1" ht="12.75" customHeight="1">
      <c r="A435" s="73" t="s">
        <v>33</v>
      </c>
      <c r="B435" s="73"/>
      <c r="C435" s="39">
        <f t="shared" si="70"/>
        <v>0</v>
      </c>
      <c r="D435" s="29">
        <v>0</v>
      </c>
      <c r="E435" s="29">
        <v>0</v>
      </c>
      <c r="F435" s="29">
        <v>0</v>
      </c>
      <c r="G435" s="68"/>
      <c r="H435" s="68"/>
      <c r="I435" s="68"/>
      <c r="J435" s="68"/>
    </row>
    <row r="436" spans="1:10" s="6" customFormat="1" ht="12.75" customHeight="1">
      <c r="A436" s="73" t="s">
        <v>43</v>
      </c>
      <c r="B436" s="73"/>
      <c r="C436" s="39">
        <f t="shared" si="70"/>
        <v>143828.247</v>
      </c>
      <c r="D436" s="29">
        <v>43126.247</v>
      </c>
      <c r="E436" s="29">
        <v>50351</v>
      </c>
      <c r="F436" s="29">
        <v>50351</v>
      </c>
      <c r="G436" s="68"/>
      <c r="H436" s="68"/>
      <c r="I436" s="68"/>
      <c r="J436" s="68"/>
    </row>
    <row r="437" spans="1:10" s="3" customFormat="1" ht="15.75" customHeight="1">
      <c r="A437" s="74" t="s">
        <v>170</v>
      </c>
      <c r="B437" s="75"/>
      <c r="C437" s="39">
        <f t="shared" si="70"/>
        <v>0</v>
      </c>
      <c r="D437" s="40">
        <v>0</v>
      </c>
      <c r="E437" s="40">
        <v>0</v>
      </c>
      <c r="F437" s="40">
        <v>0</v>
      </c>
      <c r="G437" s="68"/>
      <c r="H437" s="68"/>
      <c r="I437" s="68"/>
      <c r="J437" s="68"/>
    </row>
    <row r="438" spans="1:10" s="3" customFormat="1" ht="15.75" customHeight="1">
      <c r="A438" s="74" t="s">
        <v>171</v>
      </c>
      <c r="B438" s="75"/>
      <c r="C438" s="39">
        <f t="shared" si="70"/>
        <v>0</v>
      </c>
      <c r="D438" s="40">
        <v>0</v>
      </c>
      <c r="E438" s="40">
        <v>0</v>
      </c>
      <c r="F438" s="40">
        <v>0</v>
      </c>
      <c r="G438" s="68"/>
      <c r="H438" s="68"/>
      <c r="I438" s="68"/>
      <c r="J438" s="68"/>
    </row>
    <row r="439" spans="1:10" s="3" customFormat="1" ht="15.75" customHeight="1">
      <c r="A439" s="74" t="s">
        <v>172</v>
      </c>
      <c r="B439" s="75"/>
      <c r="C439" s="39">
        <f t="shared" si="70"/>
        <v>0</v>
      </c>
      <c r="D439" s="40">
        <v>0</v>
      </c>
      <c r="E439" s="40">
        <v>0</v>
      </c>
      <c r="F439" s="40">
        <v>0</v>
      </c>
      <c r="G439" s="68"/>
      <c r="H439" s="68"/>
      <c r="I439" s="68"/>
      <c r="J439" s="68"/>
    </row>
    <row r="440" spans="1:10" s="3" customFormat="1" ht="15.75" customHeight="1">
      <c r="A440" s="74" t="s">
        <v>173</v>
      </c>
      <c r="B440" s="75"/>
      <c r="C440" s="39">
        <f t="shared" si="70"/>
        <v>0</v>
      </c>
      <c r="D440" s="40">
        <v>0</v>
      </c>
      <c r="E440" s="40">
        <v>0</v>
      </c>
      <c r="F440" s="40">
        <v>0</v>
      </c>
      <c r="G440" s="69"/>
      <c r="H440" s="69"/>
      <c r="I440" s="69"/>
      <c r="J440" s="69"/>
    </row>
    <row r="441" spans="1:10" s="6" customFormat="1" ht="31.5" customHeight="1">
      <c r="A441" s="27" t="s">
        <v>29</v>
      </c>
      <c r="B441" s="28" t="s">
        <v>158</v>
      </c>
      <c r="C441" s="29"/>
      <c r="D441" s="29"/>
      <c r="E441" s="29"/>
      <c r="F441" s="29"/>
      <c r="G441" s="57" t="s">
        <v>135</v>
      </c>
      <c r="H441" s="57" t="s">
        <v>82</v>
      </c>
      <c r="I441" s="57" t="s">
        <v>217</v>
      </c>
      <c r="J441" s="57" t="s">
        <v>218</v>
      </c>
    </row>
    <row r="442" spans="1:10" s="6" customFormat="1" ht="19.5" customHeight="1">
      <c r="A442" s="73" t="s">
        <v>44</v>
      </c>
      <c r="B442" s="73"/>
      <c r="C442" s="39">
        <f aca="true" t="shared" si="71" ref="C442:C448">SUM(D442:F442)</f>
        <v>16212.099999999999</v>
      </c>
      <c r="D442" s="29">
        <f>SUM(D443:D448)</f>
        <v>6127.5</v>
      </c>
      <c r="E442" s="29">
        <f>SUM(E443:E448)</f>
        <v>5042.3</v>
      </c>
      <c r="F442" s="29">
        <f>SUM(F443:F448)</f>
        <v>5042.3</v>
      </c>
      <c r="G442" s="68"/>
      <c r="H442" s="68"/>
      <c r="I442" s="68"/>
      <c r="J442" s="68"/>
    </row>
    <row r="443" spans="1:10" s="6" customFormat="1" ht="13.5">
      <c r="A443" s="73" t="s">
        <v>33</v>
      </c>
      <c r="B443" s="73"/>
      <c r="C443" s="39">
        <f t="shared" si="71"/>
        <v>0</v>
      </c>
      <c r="D443" s="29">
        <v>0</v>
      </c>
      <c r="E443" s="29">
        <v>0</v>
      </c>
      <c r="F443" s="29">
        <v>0</v>
      </c>
      <c r="G443" s="68"/>
      <c r="H443" s="68"/>
      <c r="I443" s="68"/>
      <c r="J443" s="68"/>
    </row>
    <row r="444" spans="1:10" s="6" customFormat="1" ht="18" customHeight="1">
      <c r="A444" s="73" t="s">
        <v>43</v>
      </c>
      <c r="B444" s="73"/>
      <c r="C444" s="39">
        <f t="shared" si="71"/>
        <v>16212.099999999999</v>
      </c>
      <c r="D444" s="29">
        <v>6127.5</v>
      </c>
      <c r="E444" s="29">
        <v>5042.3</v>
      </c>
      <c r="F444" s="29">
        <v>5042.3</v>
      </c>
      <c r="G444" s="68"/>
      <c r="H444" s="68"/>
      <c r="I444" s="68"/>
      <c r="J444" s="68"/>
    </row>
    <row r="445" spans="1:10" s="3" customFormat="1" ht="15.75" customHeight="1">
      <c r="A445" s="74" t="s">
        <v>170</v>
      </c>
      <c r="B445" s="75"/>
      <c r="C445" s="39">
        <f t="shared" si="71"/>
        <v>0</v>
      </c>
      <c r="D445" s="40">
        <v>0</v>
      </c>
      <c r="E445" s="40">
        <v>0</v>
      </c>
      <c r="F445" s="40">
        <v>0</v>
      </c>
      <c r="G445" s="68"/>
      <c r="H445" s="68"/>
      <c r="I445" s="68"/>
      <c r="J445" s="68"/>
    </row>
    <row r="446" spans="1:10" s="3" customFormat="1" ht="15.75" customHeight="1">
      <c r="A446" s="74" t="s">
        <v>171</v>
      </c>
      <c r="B446" s="75"/>
      <c r="C446" s="39">
        <f t="shared" si="71"/>
        <v>0</v>
      </c>
      <c r="D446" s="40">
        <v>0</v>
      </c>
      <c r="E446" s="40">
        <v>0</v>
      </c>
      <c r="F446" s="40">
        <v>0</v>
      </c>
      <c r="G446" s="68"/>
      <c r="H446" s="68"/>
      <c r="I446" s="68"/>
      <c r="J446" s="68"/>
    </row>
    <row r="447" spans="1:10" s="3" customFormat="1" ht="15.75" customHeight="1">
      <c r="A447" s="74" t="s">
        <v>172</v>
      </c>
      <c r="B447" s="75"/>
      <c r="C447" s="39">
        <f t="shared" si="71"/>
        <v>0</v>
      </c>
      <c r="D447" s="40">
        <v>0</v>
      </c>
      <c r="E447" s="40">
        <v>0</v>
      </c>
      <c r="F447" s="40">
        <v>0</v>
      </c>
      <c r="G447" s="68"/>
      <c r="H447" s="68"/>
      <c r="I447" s="68"/>
      <c r="J447" s="68"/>
    </row>
    <row r="448" spans="1:10" s="3" customFormat="1" ht="15.75" customHeight="1">
      <c r="A448" s="74" t="s">
        <v>173</v>
      </c>
      <c r="B448" s="75"/>
      <c r="C448" s="39">
        <f t="shared" si="71"/>
        <v>0</v>
      </c>
      <c r="D448" s="40">
        <v>0</v>
      </c>
      <c r="E448" s="40">
        <v>0</v>
      </c>
      <c r="F448" s="40">
        <v>0</v>
      </c>
      <c r="G448" s="69"/>
      <c r="H448" s="69"/>
      <c r="I448" s="69"/>
      <c r="J448" s="69"/>
    </row>
    <row r="449" spans="1:10" s="6" customFormat="1" ht="36" customHeight="1">
      <c r="A449" s="27" t="s">
        <v>139</v>
      </c>
      <c r="B449" s="33" t="s">
        <v>183</v>
      </c>
      <c r="C449" s="29"/>
      <c r="D449" s="29"/>
      <c r="E449" s="29"/>
      <c r="F449" s="29"/>
      <c r="G449" s="57"/>
      <c r="H449" s="57"/>
      <c r="I449" s="57" t="s">
        <v>220</v>
      </c>
      <c r="J449" s="57" t="s">
        <v>218</v>
      </c>
    </row>
    <row r="450" spans="1:10" s="6" customFormat="1" ht="13.5">
      <c r="A450" s="73" t="s">
        <v>44</v>
      </c>
      <c r="B450" s="73"/>
      <c r="C450" s="39">
        <f aca="true" t="shared" si="72" ref="C450:C456">SUM(D450:F450)</f>
        <v>32489.329999999998</v>
      </c>
      <c r="D450" s="29">
        <f>SUM(D451:D456)</f>
        <v>26866.7</v>
      </c>
      <c r="E450" s="29">
        <f>SUM(E451:E456)</f>
        <v>2756.19</v>
      </c>
      <c r="F450" s="29">
        <f>SUM(F451:F456)</f>
        <v>2866.44</v>
      </c>
      <c r="G450" s="68"/>
      <c r="H450" s="68"/>
      <c r="I450" s="68"/>
      <c r="J450" s="68"/>
    </row>
    <row r="451" spans="1:10" s="6" customFormat="1" ht="13.5">
      <c r="A451" s="73" t="s">
        <v>33</v>
      </c>
      <c r="B451" s="73"/>
      <c r="C451" s="39">
        <f t="shared" si="72"/>
        <v>19142.5</v>
      </c>
      <c r="D451" s="29">
        <f aca="true" t="shared" si="73" ref="D451:D456">D459+D476</f>
        <v>19142.5</v>
      </c>
      <c r="E451" s="29">
        <f aca="true" t="shared" si="74" ref="E451:F456">E459+E476</f>
        <v>0</v>
      </c>
      <c r="F451" s="29">
        <f t="shared" si="74"/>
        <v>0</v>
      </c>
      <c r="G451" s="68"/>
      <c r="H451" s="68"/>
      <c r="I451" s="68"/>
      <c r="J451" s="68"/>
    </row>
    <row r="452" spans="1:10" s="6" customFormat="1" ht="16.5" customHeight="1">
      <c r="A452" s="73" t="s">
        <v>43</v>
      </c>
      <c r="B452" s="73"/>
      <c r="C452" s="39">
        <f t="shared" si="72"/>
        <v>6630.13</v>
      </c>
      <c r="D452" s="29">
        <f t="shared" si="73"/>
        <v>1007.5</v>
      </c>
      <c r="E452" s="29">
        <f t="shared" si="74"/>
        <v>2756.19</v>
      </c>
      <c r="F452" s="29">
        <f t="shared" si="74"/>
        <v>2866.44</v>
      </c>
      <c r="G452" s="68"/>
      <c r="H452" s="68"/>
      <c r="I452" s="68"/>
      <c r="J452" s="68"/>
    </row>
    <row r="453" spans="1:10" s="3" customFormat="1" ht="15.75" customHeight="1">
      <c r="A453" s="74" t="s">
        <v>170</v>
      </c>
      <c r="B453" s="75"/>
      <c r="C453" s="39">
        <f t="shared" si="72"/>
        <v>0</v>
      </c>
      <c r="D453" s="29">
        <f t="shared" si="73"/>
        <v>0</v>
      </c>
      <c r="E453" s="29">
        <f t="shared" si="74"/>
        <v>0</v>
      </c>
      <c r="F453" s="29">
        <f t="shared" si="74"/>
        <v>0</v>
      </c>
      <c r="G453" s="68"/>
      <c r="H453" s="68"/>
      <c r="I453" s="68"/>
      <c r="J453" s="68"/>
    </row>
    <row r="454" spans="1:10" s="3" customFormat="1" ht="15.75" customHeight="1">
      <c r="A454" s="74" t="s">
        <v>171</v>
      </c>
      <c r="B454" s="75"/>
      <c r="C454" s="39">
        <f t="shared" si="72"/>
        <v>0</v>
      </c>
      <c r="D454" s="29">
        <f t="shared" si="73"/>
        <v>0</v>
      </c>
      <c r="E454" s="29">
        <f t="shared" si="74"/>
        <v>0</v>
      </c>
      <c r="F454" s="29">
        <f t="shared" si="74"/>
        <v>0</v>
      </c>
      <c r="G454" s="68"/>
      <c r="H454" s="68"/>
      <c r="I454" s="68"/>
      <c r="J454" s="68"/>
    </row>
    <row r="455" spans="1:10" s="3" customFormat="1" ht="15.75" customHeight="1">
      <c r="A455" s="74" t="s">
        <v>172</v>
      </c>
      <c r="B455" s="75"/>
      <c r="C455" s="39">
        <f t="shared" si="72"/>
        <v>0</v>
      </c>
      <c r="D455" s="29">
        <f t="shared" si="73"/>
        <v>0</v>
      </c>
      <c r="E455" s="29">
        <f t="shared" si="74"/>
        <v>0</v>
      </c>
      <c r="F455" s="29">
        <f t="shared" si="74"/>
        <v>0</v>
      </c>
      <c r="G455" s="68"/>
      <c r="H455" s="68"/>
      <c r="I455" s="68"/>
      <c r="J455" s="68"/>
    </row>
    <row r="456" spans="1:10" s="3" customFormat="1" ht="15.75" customHeight="1">
      <c r="A456" s="74" t="s">
        <v>175</v>
      </c>
      <c r="B456" s="75"/>
      <c r="C456" s="39">
        <f t="shared" si="72"/>
        <v>6716.7</v>
      </c>
      <c r="D456" s="29">
        <f t="shared" si="73"/>
        <v>6716.7</v>
      </c>
      <c r="E456" s="29">
        <f t="shared" si="74"/>
        <v>0</v>
      </c>
      <c r="F456" s="29">
        <f t="shared" si="74"/>
        <v>0</v>
      </c>
      <c r="G456" s="69"/>
      <c r="H456" s="69"/>
      <c r="I456" s="69"/>
      <c r="J456" s="69"/>
    </row>
    <row r="457" spans="1:10" s="6" customFormat="1" ht="45.75" customHeight="1">
      <c r="A457" s="27" t="s">
        <v>140</v>
      </c>
      <c r="B457" s="28" t="s">
        <v>176</v>
      </c>
      <c r="C457" s="29"/>
      <c r="D457" s="29"/>
      <c r="E457" s="29"/>
      <c r="F457" s="29"/>
      <c r="G457" s="57" t="s">
        <v>242</v>
      </c>
      <c r="H457" s="57" t="s">
        <v>141</v>
      </c>
      <c r="I457" s="57" t="s">
        <v>220</v>
      </c>
      <c r="J457" s="57" t="s">
        <v>218</v>
      </c>
    </row>
    <row r="458" spans="1:10" s="6" customFormat="1" ht="13.5">
      <c r="A458" s="73" t="s">
        <v>44</v>
      </c>
      <c r="B458" s="73"/>
      <c r="C458" s="39">
        <f aca="true" t="shared" si="75" ref="C458:C464">SUM(D458:F458)</f>
        <v>0</v>
      </c>
      <c r="D458" s="29">
        <f>SUM(D459:D464)</f>
        <v>0</v>
      </c>
      <c r="E458" s="29">
        <f>SUM(E459:E464)</f>
        <v>0</v>
      </c>
      <c r="F458" s="29">
        <f>SUM(F459:F464)</f>
        <v>0</v>
      </c>
      <c r="G458" s="68"/>
      <c r="H458" s="68"/>
      <c r="I458" s="68"/>
      <c r="J458" s="68"/>
    </row>
    <row r="459" spans="1:10" s="6" customFormat="1" ht="15.75" customHeight="1">
      <c r="A459" s="73" t="s">
        <v>33</v>
      </c>
      <c r="B459" s="73"/>
      <c r="C459" s="39">
        <f t="shared" si="75"/>
        <v>0</v>
      </c>
      <c r="D459" s="29">
        <f aca="true" t="shared" si="76" ref="D459:D464">D467</f>
        <v>0</v>
      </c>
      <c r="E459" s="29">
        <f aca="true" t="shared" si="77" ref="E459:F464">E467</f>
        <v>0</v>
      </c>
      <c r="F459" s="29">
        <f t="shared" si="77"/>
        <v>0</v>
      </c>
      <c r="G459" s="68"/>
      <c r="H459" s="68"/>
      <c r="I459" s="68"/>
      <c r="J459" s="68"/>
    </row>
    <row r="460" spans="1:10" s="6" customFormat="1" ht="18" customHeight="1">
      <c r="A460" s="73" t="s">
        <v>43</v>
      </c>
      <c r="B460" s="73"/>
      <c r="C460" s="39">
        <f t="shared" si="75"/>
        <v>0</v>
      </c>
      <c r="D460" s="29">
        <f t="shared" si="76"/>
        <v>0</v>
      </c>
      <c r="E460" s="29">
        <f t="shared" si="77"/>
        <v>0</v>
      </c>
      <c r="F460" s="29">
        <f t="shared" si="77"/>
        <v>0</v>
      </c>
      <c r="G460" s="68"/>
      <c r="H460" s="68"/>
      <c r="I460" s="68"/>
      <c r="J460" s="68"/>
    </row>
    <row r="461" spans="1:10" s="3" customFormat="1" ht="15.75" customHeight="1">
      <c r="A461" s="74" t="s">
        <v>170</v>
      </c>
      <c r="B461" s="75"/>
      <c r="C461" s="39">
        <f t="shared" si="75"/>
        <v>0</v>
      </c>
      <c r="D461" s="29">
        <f t="shared" si="76"/>
        <v>0</v>
      </c>
      <c r="E461" s="29">
        <f t="shared" si="77"/>
        <v>0</v>
      </c>
      <c r="F461" s="29">
        <f t="shared" si="77"/>
        <v>0</v>
      </c>
      <c r="G461" s="68"/>
      <c r="H461" s="68"/>
      <c r="I461" s="68"/>
      <c r="J461" s="68"/>
    </row>
    <row r="462" spans="1:10" s="3" customFormat="1" ht="15.75" customHeight="1">
      <c r="A462" s="74" t="s">
        <v>171</v>
      </c>
      <c r="B462" s="75"/>
      <c r="C462" s="39">
        <f t="shared" si="75"/>
        <v>0</v>
      </c>
      <c r="D462" s="29">
        <f t="shared" si="76"/>
        <v>0</v>
      </c>
      <c r="E462" s="29">
        <f t="shared" si="77"/>
        <v>0</v>
      </c>
      <c r="F462" s="29">
        <f t="shared" si="77"/>
        <v>0</v>
      </c>
      <c r="G462" s="68"/>
      <c r="H462" s="68"/>
      <c r="I462" s="68"/>
      <c r="J462" s="68"/>
    </row>
    <row r="463" spans="1:10" s="3" customFormat="1" ht="15.75" customHeight="1">
      <c r="A463" s="74" t="s">
        <v>172</v>
      </c>
      <c r="B463" s="75"/>
      <c r="C463" s="39">
        <f t="shared" si="75"/>
        <v>0</v>
      </c>
      <c r="D463" s="29">
        <f t="shared" si="76"/>
        <v>0</v>
      </c>
      <c r="E463" s="29">
        <f t="shared" si="77"/>
        <v>0</v>
      </c>
      <c r="F463" s="29">
        <f t="shared" si="77"/>
        <v>0</v>
      </c>
      <c r="G463" s="68"/>
      <c r="H463" s="68"/>
      <c r="I463" s="68"/>
      <c r="J463" s="68"/>
    </row>
    <row r="464" spans="1:10" s="3" customFormat="1" ht="15.75" customHeight="1">
      <c r="A464" s="74" t="s">
        <v>173</v>
      </c>
      <c r="B464" s="75"/>
      <c r="C464" s="39">
        <f t="shared" si="75"/>
        <v>0</v>
      </c>
      <c r="D464" s="29">
        <f t="shared" si="76"/>
        <v>0</v>
      </c>
      <c r="E464" s="29">
        <f t="shared" si="77"/>
        <v>0</v>
      </c>
      <c r="F464" s="29">
        <f t="shared" si="77"/>
        <v>0</v>
      </c>
      <c r="G464" s="69"/>
      <c r="H464" s="69"/>
      <c r="I464" s="69"/>
      <c r="J464" s="69"/>
    </row>
    <row r="465" spans="1:10" s="6" customFormat="1" ht="58.5" customHeight="1">
      <c r="A465" s="31" t="s">
        <v>163</v>
      </c>
      <c r="B465" s="31" t="s">
        <v>197</v>
      </c>
      <c r="C465" s="29"/>
      <c r="D465" s="29"/>
      <c r="E465" s="29"/>
      <c r="F465" s="29"/>
      <c r="G465" s="57" t="s">
        <v>242</v>
      </c>
      <c r="H465" s="57" t="s">
        <v>141</v>
      </c>
      <c r="I465" s="57" t="s">
        <v>220</v>
      </c>
      <c r="J465" s="57" t="s">
        <v>218</v>
      </c>
    </row>
    <row r="466" spans="1:10" s="6" customFormat="1" ht="12.75" customHeight="1">
      <c r="A466" s="73" t="s">
        <v>44</v>
      </c>
      <c r="B466" s="73"/>
      <c r="C466" s="39">
        <f aca="true" t="shared" si="78" ref="C466:C472">SUM(D466:F466)</f>
        <v>0</v>
      </c>
      <c r="D466" s="29">
        <f>SUM(D467:D472)</f>
        <v>0</v>
      </c>
      <c r="E466" s="29">
        <f>SUM(E467:E472)</f>
        <v>0</v>
      </c>
      <c r="F466" s="29">
        <f>SUM(F467:F472)</f>
        <v>0</v>
      </c>
      <c r="G466" s="68"/>
      <c r="H466" s="68"/>
      <c r="I466" s="68"/>
      <c r="J466" s="68"/>
    </row>
    <row r="467" spans="1:10" s="6" customFormat="1" ht="13.5" customHeight="1">
      <c r="A467" s="73" t="s">
        <v>33</v>
      </c>
      <c r="B467" s="73"/>
      <c r="C467" s="39">
        <f t="shared" si="78"/>
        <v>0</v>
      </c>
      <c r="D467" s="29">
        <v>0</v>
      </c>
      <c r="E467" s="29">
        <v>0</v>
      </c>
      <c r="F467" s="29">
        <v>0</v>
      </c>
      <c r="G467" s="68"/>
      <c r="H467" s="68"/>
      <c r="I467" s="68"/>
      <c r="J467" s="68"/>
    </row>
    <row r="468" spans="1:10" s="6" customFormat="1" ht="15" customHeight="1">
      <c r="A468" s="73" t="s">
        <v>43</v>
      </c>
      <c r="B468" s="73"/>
      <c r="C468" s="39">
        <f t="shared" si="78"/>
        <v>0</v>
      </c>
      <c r="D468" s="29">
        <v>0</v>
      </c>
      <c r="E468" s="29">
        <v>0</v>
      </c>
      <c r="F468" s="29">
        <v>0</v>
      </c>
      <c r="G468" s="68"/>
      <c r="H468" s="68"/>
      <c r="I468" s="68"/>
      <c r="J468" s="68"/>
    </row>
    <row r="469" spans="1:10" s="3" customFormat="1" ht="15.75" customHeight="1">
      <c r="A469" s="74" t="s">
        <v>170</v>
      </c>
      <c r="B469" s="75"/>
      <c r="C469" s="39">
        <f t="shared" si="78"/>
        <v>0</v>
      </c>
      <c r="D469" s="40">
        <v>0</v>
      </c>
      <c r="E469" s="40">
        <v>0</v>
      </c>
      <c r="F469" s="40">
        <v>0</v>
      </c>
      <c r="G469" s="68"/>
      <c r="H469" s="68"/>
      <c r="I469" s="68"/>
      <c r="J469" s="68"/>
    </row>
    <row r="470" spans="1:10" s="3" customFormat="1" ht="15.75" customHeight="1">
      <c r="A470" s="74" t="s">
        <v>171</v>
      </c>
      <c r="B470" s="75"/>
      <c r="C470" s="39">
        <f t="shared" si="78"/>
        <v>0</v>
      </c>
      <c r="D470" s="40">
        <v>0</v>
      </c>
      <c r="E470" s="40">
        <v>0</v>
      </c>
      <c r="F470" s="40">
        <v>0</v>
      </c>
      <c r="G470" s="68"/>
      <c r="H470" s="68"/>
      <c r="I470" s="68"/>
      <c r="J470" s="68"/>
    </row>
    <row r="471" spans="1:10" s="3" customFormat="1" ht="15.75" customHeight="1">
      <c r="A471" s="74" t="s">
        <v>172</v>
      </c>
      <c r="B471" s="75"/>
      <c r="C471" s="39">
        <f t="shared" si="78"/>
        <v>0</v>
      </c>
      <c r="D471" s="40">
        <v>0</v>
      </c>
      <c r="E471" s="40">
        <v>0</v>
      </c>
      <c r="F471" s="40">
        <v>0</v>
      </c>
      <c r="G471" s="68"/>
      <c r="H471" s="68"/>
      <c r="I471" s="68"/>
      <c r="J471" s="68"/>
    </row>
    <row r="472" spans="1:10" s="3" customFormat="1" ht="15.75" customHeight="1">
      <c r="A472" s="74" t="s">
        <v>173</v>
      </c>
      <c r="B472" s="75"/>
      <c r="C472" s="39">
        <f t="shared" si="78"/>
        <v>0</v>
      </c>
      <c r="D472" s="40">
        <v>0</v>
      </c>
      <c r="E472" s="40">
        <v>0</v>
      </c>
      <c r="F472" s="40">
        <v>0</v>
      </c>
      <c r="G472" s="68"/>
      <c r="H472" s="69"/>
      <c r="I472" s="69"/>
      <c r="J472" s="69"/>
    </row>
    <row r="473" spans="1:10" s="6" customFormat="1" ht="58.5" customHeight="1">
      <c r="A473" s="30"/>
      <c r="B473" s="31" t="s">
        <v>232</v>
      </c>
      <c r="C473" s="29"/>
      <c r="D473" s="29"/>
      <c r="E473" s="29"/>
      <c r="F473" s="29"/>
      <c r="G473" s="69"/>
      <c r="H473" s="35" t="s">
        <v>169</v>
      </c>
      <c r="I473" s="35" t="s">
        <v>169</v>
      </c>
      <c r="J473" s="35" t="s">
        <v>204</v>
      </c>
    </row>
    <row r="474" spans="1:10" s="6" customFormat="1" ht="45" customHeight="1">
      <c r="A474" s="27" t="s">
        <v>159</v>
      </c>
      <c r="B474" s="28" t="s">
        <v>177</v>
      </c>
      <c r="C474" s="29"/>
      <c r="D474" s="29"/>
      <c r="E474" s="29"/>
      <c r="F474" s="29"/>
      <c r="G474" s="57" t="s">
        <v>242</v>
      </c>
      <c r="H474" s="57" t="s">
        <v>141</v>
      </c>
      <c r="I474" s="57" t="s">
        <v>220</v>
      </c>
      <c r="J474" s="57" t="s">
        <v>218</v>
      </c>
    </row>
    <row r="475" spans="1:10" s="6" customFormat="1" ht="13.5">
      <c r="A475" s="73" t="s">
        <v>44</v>
      </c>
      <c r="B475" s="73"/>
      <c r="C475" s="39">
        <f aca="true" t="shared" si="79" ref="C475:C480">SUM(D475:F475)</f>
        <v>32489.329999999998</v>
      </c>
      <c r="D475" s="29">
        <f>SUM(D476:D481)</f>
        <v>26866.7</v>
      </c>
      <c r="E475" s="29">
        <f>SUM(E476:E481)</f>
        <v>2756.19</v>
      </c>
      <c r="F475" s="29">
        <f>SUM(F476:F481)</f>
        <v>2866.44</v>
      </c>
      <c r="G475" s="68"/>
      <c r="H475" s="68"/>
      <c r="I475" s="68"/>
      <c r="J475" s="68"/>
    </row>
    <row r="476" spans="1:10" ht="13.5">
      <c r="A476" s="73" t="s">
        <v>33</v>
      </c>
      <c r="B476" s="73"/>
      <c r="C476" s="39">
        <f t="shared" si="79"/>
        <v>19142.5</v>
      </c>
      <c r="D476" s="29">
        <f aca="true" t="shared" si="80" ref="D476:D481">D484</f>
        <v>19142.5</v>
      </c>
      <c r="E476" s="29">
        <f aca="true" t="shared" si="81" ref="E476:F481">E484</f>
        <v>0</v>
      </c>
      <c r="F476" s="29">
        <f t="shared" si="81"/>
        <v>0</v>
      </c>
      <c r="G476" s="68"/>
      <c r="H476" s="68"/>
      <c r="I476" s="68"/>
      <c r="J476" s="68"/>
    </row>
    <row r="477" spans="1:10" ht="13.5">
      <c r="A477" s="73" t="s">
        <v>43</v>
      </c>
      <c r="B477" s="73"/>
      <c r="C477" s="39">
        <f t="shared" si="79"/>
        <v>6630.13</v>
      </c>
      <c r="D477" s="29">
        <f t="shared" si="80"/>
        <v>1007.5</v>
      </c>
      <c r="E477" s="29">
        <f t="shared" si="81"/>
        <v>2756.19</v>
      </c>
      <c r="F477" s="29">
        <f t="shared" si="81"/>
        <v>2866.44</v>
      </c>
      <c r="G477" s="68"/>
      <c r="H477" s="68"/>
      <c r="I477" s="68"/>
      <c r="J477" s="68"/>
    </row>
    <row r="478" spans="1:10" s="3" customFormat="1" ht="15.75" customHeight="1">
      <c r="A478" s="74" t="s">
        <v>170</v>
      </c>
      <c r="B478" s="75"/>
      <c r="C478" s="39">
        <f t="shared" si="79"/>
        <v>0</v>
      </c>
      <c r="D478" s="29">
        <f t="shared" si="80"/>
        <v>0</v>
      </c>
      <c r="E478" s="29">
        <f t="shared" si="81"/>
        <v>0</v>
      </c>
      <c r="F478" s="29">
        <f t="shared" si="81"/>
        <v>0</v>
      </c>
      <c r="G478" s="68"/>
      <c r="H478" s="68"/>
      <c r="I478" s="68"/>
      <c r="J478" s="68"/>
    </row>
    <row r="479" spans="1:10" s="3" customFormat="1" ht="15.75" customHeight="1">
      <c r="A479" s="74" t="s">
        <v>171</v>
      </c>
      <c r="B479" s="75"/>
      <c r="C479" s="39">
        <f t="shared" si="79"/>
        <v>0</v>
      </c>
      <c r="D479" s="29">
        <f t="shared" si="80"/>
        <v>0</v>
      </c>
      <c r="E479" s="29">
        <f t="shared" si="81"/>
        <v>0</v>
      </c>
      <c r="F479" s="29">
        <f t="shared" si="81"/>
        <v>0</v>
      </c>
      <c r="G479" s="68"/>
      <c r="H479" s="68"/>
      <c r="I479" s="68"/>
      <c r="J479" s="68"/>
    </row>
    <row r="480" spans="1:10" s="3" customFormat="1" ht="15.75" customHeight="1">
      <c r="A480" s="74" t="s">
        <v>172</v>
      </c>
      <c r="B480" s="75"/>
      <c r="C480" s="39">
        <f t="shared" si="79"/>
        <v>0</v>
      </c>
      <c r="D480" s="29">
        <f t="shared" si="80"/>
        <v>0</v>
      </c>
      <c r="E480" s="29">
        <f t="shared" si="81"/>
        <v>0</v>
      </c>
      <c r="F480" s="29">
        <f t="shared" si="81"/>
        <v>0</v>
      </c>
      <c r="G480" s="68"/>
      <c r="H480" s="68"/>
      <c r="I480" s="68"/>
      <c r="J480" s="68"/>
    </row>
    <row r="481" spans="1:10" s="3" customFormat="1" ht="15.75" customHeight="1">
      <c r="A481" s="74" t="s">
        <v>175</v>
      </c>
      <c r="B481" s="75"/>
      <c r="C481" s="39">
        <f>SUM(D481:F481)</f>
        <v>6716.7</v>
      </c>
      <c r="D481" s="29">
        <f t="shared" si="80"/>
        <v>6716.7</v>
      </c>
      <c r="E481" s="29">
        <f t="shared" si="81"/>
        <v>0</v>
      </c>
      <c r="F481" s="29">
        <f t="shared" si="81"/>
        <v>0</v>
      </c>
      <c r="G481" s="69"/>
      <c r="H481" s="69"/>
      <c r="I481" s="69"/>
      <c r="J481" s="69"/>
    </row>
    <row r="482" spans="1:10" ht="72" customHeight="1">
      <c r="A482" s="31" t="s">
        <v>162</v>
      </c>
      <c r="B482" s="31" t="s">
        <v>178</v>
      </c>
      <c r="C482" s="29"/>
      <c r="D482" s="29"/>
      <c r="E482" s="29"/>
      <c r="F482" s="29"/>
      <c r="G482" s="57" t="s">
        <v>242</v>
      </c>
      <c r="H482" s="57" t="s">
        <v>141</v>
      </c>
      <c r="I482" s="57" t="s">
        <v>220</v>
      </c>
      <c r="J482" s="57" t="s">
        <v>218</v>
      </c>
    </row>
    <row r="483" spans="1:10" ht="13.5">
      <c r="A483" s="73" t="s">
        <v>44</v>
      </c>
      <c r="B483" s="73"/>
      <c r="C483" s="39">
        <f>SUM(D483:F483)</f>
        <v>32489.329999999998</v>
      </c>
      <c r="D483" s="29">
        <f>SUM(D484:D489)</f>
        <v>26866.7</v>
      </c>
      <c r="E483" s="29">
        <f>SUM(E484:E489)</f>
        <v>2756.19</v>
      </c>
      <c r="F483" s="29">
        <f>SUM(F484:F489)</f>
        <v>2866.44</v>
      </c>
      <c r="G483" s="82"/>
      <c r="H483" s="82"/>
      <c r="I483" s="68"/>
      <c r="J483" s="68"/>
    </row>
    <row r="484" spans="1:10" ht="13.5">
      <c r="A484" s="73" t="s">
        <v>33</v>
      </c>
      <c r="B484" s="73"/>
      <c r="C484" s="39">
        <f aca="true" t="shared" si="82" ref="C484:C489">SUM(D484:F484)</f>
        <v>19142.5</v>
      </c>
      <c r="D484" s="29">
        <v>19142.5</v>
      </c>
      <c r="E484" s="29">
        <v>0</v>
      </c>
      <c r="F484" s="29">
        <v>0</v>
      </c>
      <c r="G484" s="82"/>
      <c r="H484" s="82"/>
      <c r="I484" s="68"/>
      <c r="J484" s="68"/>
    </row>
    <row r="485" spans="1:10" ht="13.5">
      <c r="A485" s="73" t="s">
        <v>43</v>
      </c>
      <c r="B485" s="73"/>
      <c r="C485" s="39">
        <f t="shared" si="82"/>
        <v>6630.13</v>
      </c>
      <c r="D485" s="29">
        <v>1007.5</v>
      </c>
      <c r="E485" s="29">
        <v>2756.19</v>
      </c>
      <c r="F485" s="29">
        <v>2866.44</v>
      </c>
      <c r="G485" s="82"/>
      <c r="H485" s="82"/>
      <c r="I485" s="68"/>
      <c r="J485" s="68"/>
    </row>
    <row r="486" spans="1:10" s="3" customFormat="1" ht="15.75" customHeight="1">
      <c r="A486" s="74" t="s">
        <v>170</v>
      </c>
      <c r="B486" s="75"/>
      <c r="C486" s="39">
        <f t="shared" si="82"/>
        <v>0</v>
      </c>
      <c r="D486" s="40">
        <v>0</v>
      </c>
      <c r="E486" s="40">
        <v>0</v>
      </c>
      <c r="F486" s="40">
        <v>0</v>
      </c>
      <c r="G486" s="82"/>
      <c r="H486" s="83"/>
      <c r="I486" s="68"/>
      <c r="J486" s="68"/>
    </row>
    <row r="487" spans="1:10" s="3" customFormat="1" ht="15.75" customHeight="1">
      <c r="A487" s="74" t="s">
        <v>171</v>
      </c>
      <c r="B487" s="75"/>
      <c r="C487" s="39">
        <f t="shared" si="82"/>
        <v>0</v>
      </c>
      <c r="D487" s="40">
        <v>0</v>
      </c>
      <c r="E487" s="40">
        <v>0</v>
      </c>
      <c r="F487" s="40">
        <v>0</v>
      </c>
      <c r="G487" s="82"/>
      <c r="H487" s="83"/>
      <c r="I487" s="68"/>
      <c r="J487" s="68"/>
    </row>
    <row r="488" spans="1:10" s="3" customFormat="1" ht="15.75" customHeight="1">
      <c r="A488" s="74" t="s">
        <v>172</v>
      </c>
      <c r="B488" s="75"/>
      <c r="C488" s="39">
        <f t="shared" si="82"/>
        <v>0</v>
      </c>
      <c r="D488" s="40">
        <v>0</v>
      </c>
      <c r="E488" s="40">
        <v>0</v>
      </c>
      <c r="F488" s="40">
        <v>0</v>
      </c>
      <c r="G488" s="82"/>
      <c r="H488" s="83"/>
      <c r="I488" s="68"/>
      <c r="J488" s="68"/>
    </row>
    <row r="489" spans="1:10" s="3" customFormat="1" ht="15.75" customHeight="1">
      <c r="A489" s="74" t="s">
        <v>175</v>
      </c>
      <c r="B489" s="75"/>
      <c r="C489" s="39">
        <f t="shared" si="82"/>
        <v>6716.7</v>
      </c>
      <c r="D489" s="40">
        <v>6716.7</v>
      </c>
      <c r="E489" s="40">
        <v>0</v>
      </c>
      <c r="F489" s="40">
        <v>0</v>
      </c>
      <c r="G489" s="82"/>
      <c r="H489" s="84"/>
      <c r="I489" s="69"/>
      <c r="J489" s="69"/>
    </row>
    <row r="490" spans="1:10" ht="108.75" customHeight="1">
      <c r="A490" s="49"/>
      <c r="B490" s="53" t="s">
        <v>215</v>
      </c>
      <c r="C490" s="45"/>
      <c r="D490" s="45"/>
      <c r="E490" s="45"/>
      <c r="F490" s="45"/>
      <c r="G490" s="82"/>
      <c r="H490" s="35" t="s">
        <v>169</v>
      </c>
      <c r="I490" s="35" t="s">
        <v>169</v>
      </c>
      <c r="J490" s="35" t="s">
        <v>199</v>
      </c>
    </row>
    <row r="491" spans="1:10" ht="81" customHeight="1">
      <c r="A491" s="49"/>
      <c r="B491" s="53" t="s">
        <v>216</v>
      </c>
      <c r="C491" s="45"/>
      <c r="D491" s="45"/>
      <c r="E491" s="45"/>
      <c r="F491" s="45"/>
      <c r="G491" s="86"/>
      <c r="H491" s="35" t="s">
        <v>169</v>
      </c>
      <c r="I491" s="35" t="s">
        <v>169</v>
      </c>
      <c r="J491" s="35" t="s">
        <v>205</v>
      </c>
    </row>
    <row r="492" ht="12.75">
      <c r="J492" s="52"/>
    </row>
    <row r="495" ht="12.75">
      <c r="C495" s="42" t="s">
        <v>46</v>
      </c>
    </row>
  </sheetData>
  <sheetProtection/>
  <mergeCells count="636">
    <mergeCell ref="J465:J472"/>
    <mergeCell ref="G474:G481"/>
    <mergeCell ref="H474:H481"/>
    <mergeCell ref="I474:I481"/>
    <mergeCell ref="J474:J481"/>
    <mergeCell ref="J441:J448"/>
    <mergeCell ref="G449:G456"/>
    <mergeCell ref="H449:H456"/>
    <mergeCell ref="I449:I456"/>
    <mergeCell ref="J449:J456"/>
    <mergeCell ref="G457:G464"/>
    <mergeCell ref="H457:H464"/>
    <mergeCell ref="I457:I464"/>
    <mergeCell ref="J457:J464"/>
    <mergeCell ref="J417:J424"/>
    <mergeCell ref="G425:G432"/>
    <mergeCell ref="H425:H432"/>
    <mergeCell ref="I425:I432"/>
    <mergeCell ref="J425:J432"/>
    <mergeCell ref="G433:G440"/>
    <mergeCell ref="J433:J440"/>
    <mergeCell ref="J393:J400"/>
    <mergeCell ref="G401:G408"/>
    <mergeCell ref="H401:H408"/>
    <mergeCell ref="I401:I408"/>
    <mergeCell ref="J401:J408"/>
    <mergeCell ref="G409:G416"/>
    <mergeCell ref="H409:H416"/>
    <mergeCell ref="I409:I416"/>
    <mergeCell ref="J409:J416"/>
    <mergeCell ref="I376:I383"/>
    <mergeCell ref="J376:J383"/>
    <mergeCell ref="A389:B389"/>
    <mergeCell ref="A390:B390"/>
    <mergeCell ref="A391:B391"/>
    <mergeCell ref="G385:G392"/>
    <mergeCell ref="H385:H392"/>
    <mergeCell ref="I385:I392"/>
    <mergeCell ref="J385:J392"/>
    <mergeCell ref="H376:H383"/>
    <mergeCell ref="J233:J240"/>
    <mergeCell ref="J241:J248"/>
    <mergeCell ref="I241:I248"/>
    <mergeCell ref="H241:H248"/>
    <mergeCell ref="J250:J257"/>
    <mergeCell ref="I250:I257"/>
    <mergeCell ref="H250:H257"/>
    <mergeCell ref="J335:J342"/>
    <mergeCell ref="J193:J200"/>
    <mergeCell ref="H201:H208"/>
    <mergeCell ref="J209:J216"/>
    <mergeCell ref="I209:I216"/>
    <mergeCell ref="H209:H216"/>
    <mergeCell ref="J201:J208"/>
    <mergeCell ref="I201:I208"/>
    <mergeCell ref="H193:H200"/>
    <mergeCell ref="H317:H324"/>
    <mergeCell ref="J166:J173"/>
    <mergeCell ref="I166:I173"/>
    <mergeCell ref="H166:H173"/>
    <mergeCell ref="H175:H182"/>
    <mergeCell ref="J185:J192"/>
    <mergeCell ref="I185:I192"/>
    <mergeCell ref="H185:H192"/>
    <mergeCell ref="I139:I146"/>
    <mergeCell ref="H139:H146"/>
    <mergeCell ref="J139:J146"/>
    <mergeCell ref="J157:J164"/>
    <mergeCell ref="I157:I164"/>
    <mergeCell ref="H157:H164"/>
    <mergeCell ref="I112:I119"/>
    <mergeCell ref="H112:H119"/>
    <mergeCell ref="J130:J137"/>
    <mergeCell ref="I130:I137"/>
    <mergeCell ref="H130:H137"/>
    <mergeCell ref="A481:B481"/>
    <mergeCell ref="A479:B479"/>
    <mergeCell ref="A480:B480"/>
    <mergeCell ref="A463:B463"/>
    <mergeCell ref="A458:B458"/>
    <mergeCell ref="A486:B486"/>
    <mergeCell ref="A487:B487"/>
    <mergeCell ref="A488:B488"/>
    <mergeCell ref="J103:J110"/>
    <mergeCell ref="I103:I110"/>
    <mergeCell ref="H103:H110"/>
    <mergeCell ref="A478:B478"/>
    <mergeCell ref="A475:B475"/>
    <mergeCell ref="A476:B476"/>
    <mergeCell ref="A477:B477"/>
    <mergeCell ref="A459:B459"/>
    <mergeCell ref="A460:B460"/>
    <mergeCell ref="A464:B464"/>
    <mergeCell ref="A469:B469"/>
    <mergeCell ref="A456:B456"/>
    <mergeCell ref="A461:B461"/>
    <mergeCell ref="A462:B462"/>
    <mergeCell ref="A445:B445"/>
    <mergeCell ref="A446:B446"/>
    <mergeCell ref="A447:B447"/>
    <mergeCell ref="A448:B448"/>
    <mergeCell ref="A432:B432"/>
    <mergeCell ref="A437:B437"/>
    <mergeCell ref="A438:B438"/>
    <mergeCell ref="A442:B442"/>
    <mergeCell ref="A454:B454"/>
    <mergeCell ref="A455:B455"/>
    <mergeCell ref="A443:B443"/>
    <mergeCell ref="A444:B444"/>
    <mergeCell ref="A429:B429"/>
    <mergeCell ref="A426:B426"/>
    <mergeCell ref="A427:B427"/>
    <mergeCell ref="A428:B428"/>
    <mergeCell ref="A453:B453"/>
    <mergeCell ref="A450:B450"/>
    <mergeCell ref="A451:B451"/>
    <mergeCell ref="A452:B452"/>
    <mergeCell ref="A430:B430"/>
    <mergeCell ref="A431:B431"/>
    <mergeCell ref="A415:B415"/>
    <mergeCell ref="A416:B416"/>
    <mergeCell ref="A423:B423"/>
    <mergeCell ref="A424:B424"/>
    <mergeCell ref="A418:B418"/>
    <mergeCell ref="A419:B419"/>
    <mergeCell ref="A420:B420"/>
    <mergeCell ref="A406:B406"/>
    <mergeCell ref="A394:B394"/>
    <mergeCell ref="A395:B395"/>
    <mergeCell ref="A396:B396"/>
    <mergeCell ref="A407:B407"/>
    <mergeCell ref="A408:B408"/>
    <mergeCell ref="A405:B405"/>
    <mergeCell ref="A402:B402"/>
    <mergeCell ref="A403:B403"/>
    <mergeCell ref="A404:B404"/>
    <mergeCell ref="A386:B386"/>
    <mergeCell ref="A387:B387"/>
    <mergeCell ref="A388:B388"/>
    <mergeCell ref="A365:B365"/>
    <mergeCell ref="A366:B366"/>
    <mergeCell ref="A371:B371"/>
    <mergeCell ref="A383:B383"/>
    <mergeCell ref="A392:B392"/>
    <mergeCell ref="A377:B377"/>
    <mergeCell ref="A348:B348"/>
    <mergeCell ref="A349:B349"/>
    <mergeCell ref="A350:B350"/>
    <mergeCell ref="A356:B356"/>
    <mergeCell ref="A357:B357"/>
    <mergeCell ref="A358:B358"/>
    <mergeCell ref="A322:B322"/>
    <mergeCell ref="A345:B345"/>
    <mergeCell ref="A324:B324"/>
    <mergeCell ref="A346:B346"/>
    <mergeCell ref="A333:B333"/>
    <mergeCell ref="A327:B327"/>
    <mergeCell ref="A328:B328"/>
    <mergeCell ref="A329:B329"/>
    <mergeCell ref="A339:B339"/>
    <mergeCell ref="A340:B340"/>
    <mergeCell ref="A344:B344"/>
    <mergeCell ref="A330:B330"/>
    <mergeCell ref="A331:B331"/>
    <mergeCell ref="A332:B332"/>
    <mergeCell ref="A286:B286"/>
    <mergeCell ref="A287:B287"/>
    <mergeCell ref="A288:B288"/>
    <mergeCell ref="A298:B298"/>
    <mergeCell ref="A304:B304"/>
    <mergeCell ref="A305:B305"/>
    <mergeCell ref="A296:B296"/>
    <mergeCell ref="A297:B297"/>
    <mergeCell ref="A294:B294"/>
    <mergeCell ref="A295:B295"/>
    <mergeCell ref="A267:B267"/>
    <mergeCell ref="A268:B268"/>
    <mergeCell ref="A269:B269"/>
    <mergeCell ref="A275:B275"/>
    <mergeCell ref="A276:B276"/>
    <mergeCell ref="A277:B277"/>
    <mergeCell ref="A272:B272"/>
    <mergeCell ref="A273:B273"/>
    <mergeCell ref="A255:B255"/>
    <mergeCell ref="A256:B256"/>
    <mergeCell ref="A257:B257"/>
    <mergeCell ref="A262:B262"/>
    <mergeCell ref="A263:B263"/>
    <mergeCell ref="A264:B264"/>
    <mergeCell ref="A246:B246"/>
    <mergeCell ref="A247:B247"/>
    <mergeCell ref="A248:B248"/>
    <mergeCell ref="A254:B254"/>
    <mergeCell ref="A251:B251"/>
    <mergeCell ref="A252:B252"/>
    <mergeCell ref="A253:B253"/>
    <mergeCell ref="A238:B238"/>
    <mergeCell ref="A239:B239"/>
    <mergeCell ref="A240:B240"/>
    <mergeCell ref="A245:B245"/>
    <mergeCell ref="A242:B242"/>
    <mergeCell ref="A243:B243"/>
    <mergeCell ref="A244:B244"/>
    <mergeCell ref="A216:B216"/>
    <mergeCell ref="A221:B221"/>
    <mergeCell ref="A222:B222"/>
    <mergeCell ref="A223:B223"/>
    <mergeCell ref="A224:B224"/>
    <mergeCell ref="A229:B229"/>
    <mergeCell ref="A218:B218"/>
    <mergeCell ref="A219:B219"/>
    <mergeCell ref="A220:B220"/>
    <mergeCell ref="A206:B206"/>
    <mergeCell ref="A207:B207"/>
    <mergeCell ref="A208:B208"/>
    <mergeCell ref="A213:B213"/>
    <mergeCell ref="A214:B214"/>
    <mergeCell ref="A215:B215"/>
    <mergeCell ref="A182:B182"/>
    <mergeCell ref="A189:B189"/>
    <mergeCell ref="A190:B190"/>
    <mergeCell ref="A191:B191"/>
    <mergeCell ref="A192:B192"/>
    <mergeCell ref="A205:B205"/>
    <mergeCell ref="A197:B197"/>
    <mergeCell ref="A198:B198"/>
    <mergeCell ref="A199:B199"/>
    <mergeCell ref="A200:B200"/>
    <mergeCell ref="A128:B128"/>
    <mergeCell ref="A134:B134"/>
    <mergeCell ref="A146:B146"/>
    <mergeCell ref="A152:B152"/>
    <mergeCell ref="A153:B153"/>
    <mergeCell ref="A154:B154"/>
    <mergeCell ref="A88:B88"/>
    <mergeCell ref="A101:B101"/>
    <mergeCell ref="A100:B100"/>
    <mergeCell ref="A99:B99"/>
    <mergeCell ref="A98:B98"/>
    <mergeCell ref="A110:B110"/>
    <mergeCell ref="J14:J21"/>
    <mergeCell ref="I14:I21"/>
    <mergeCell ref="H14:H21"/>
    <mergeCell ref="G14:G21"/>
    <mergeCell ref="G22:G29"/>
    <mergeCell ref="J22:J29"/>
    <mergeCell ref="I22:I29"/>
    <mergeCell ref="H22:H29"/>
    <mergeCell ref="A27:B27"/>
    <mergeCell ref="A23:B23"/>
    <mergeCell ref="A24:B24"/>
    <mergeCell ref="A25:B25"/>
    <mergeCell ref="A28:B28"/>
    <mergeCell ref="A29:B29"/>
    <mergeCell ref="G482:G491"/>
    <mergeCell ref="A483:B483"/>
    <mergeCell ref="A484:B484"/>
    <mergeCell ref="A485:B485"/>
    <mergeCell ref="A489:B489"/>
    <mergeCell ref="A18:B18"/>
    <mergeCell ref="A19:B19"/>
    <mergeCell ref="A20:B20"/>
    <mergeCell ref="A21:B21"/>
    <mergeCell ref="A26:B26"/>
    <mergeCell ref="G465:G473"/>
    <mergeCell ref="A466:B466"/>
    <mergeCell ref="A467:B467"/>
    <mergeCell ref="A468:B468"/>
    <mergeCell ref="H465:H472"/>
    <mergeCell ref="I465:I472"/>
    <mergeCell ref="A470:B470"/>
    <mergeCell ref="A471:B471"/>
    <mergeCell ref="A472:B472"/>
    <mergeCell ref="G441:G448"/>
    <mergeCell ref="H441:H448"/>
    <mergeCell ref="I441:I448"/>
    <mergeCell ref="A434:B434"/>
    <mergeCell ref="A435:B435"/>
    <mergeCell ref="A436:B436"/>
    <mergeCell ref="A439:B439"/>
    <mergeCell ref="A440:B440"/>
    <mergeCell ref="H433:H440"/>
    <mergeCell ref="I433:I440"/>
    <mergeCell ref="G417:G424"/>
    <mergeCell ref="H417:H424"/>
    <mergeCell ref="I417:I424"/>
    <mergeCell ref="A410:B410"/>
    <mergeCell ref="A411:B411"/>
    <mergeCell ref="A412:B412"/>
    <mergeCell ref="A421:B421"/>
    <mergeCell ref="A422:B422"/>
    <mergeCell ref="A413:B413"/>
    <mergeCell ref="A414:B414"/>
    <mergeCell ref="G393:G400"/>
    <mergeCell ref="H393:H400"/>
    <mergeCell ref="I393:I400"/>
    <mergeCell ref="A397:B397"/>
    <mergeCell ref="A398:B398"/>
    <mergeCell ref="A399:B399"/>
    <mergeCell ref="A400:B400"/>
    <mergeCell ref="A378:B378"/>
    <mergeCell ref="A379:B379"/>
    <mergeCell ref="A380:B380"/>
    <mergeCell ref="A381:B381"/>
    <mergeCell ref="A382:B382"/>
    <mergeCell ref="A355:B355"/>
    <mergeCell ref="A363:B363"/>
    <mergeCell ref="A364:B364"/>
    <mergeCell ref="A360:B360"/>
    <mergeCell ref="A361:B361"/>
    <mergeCell ref="G367:G375"/>
    <mergeCell ref="A368:B368"/>
    <mergeCell ref="A369:B369"/>
    <mergeCell ref="A370:B370"/>
    <mergeCell ref="A372:B372"/>
    <mergeCell ref="A373:B373"/>
    <mergeCell ref="A374:B374"/>
    <mergeCell ref="G359:G366"/>
    <mergeCell ref="H359:H366"/>
    <mergeCell ref="I359:I366"/>
    <mergeCell ref="A352:B352"/>
    <mergeCell ref="A353:B353"/>
    <mergeCell ref="A354:B354"/>
    <mergeCell ref="G351:G358"/>
    <mergeCell ref="H351:H358"/>
    <mergeCell ref="I351:I358"/>
    <mergeCell ref="A362:B362"/>
    <mergeCell ref="H343:H350"/>
    <mergeCell ref="I343:I350"/>
    <mergeCell ref="A336:B336"/>
    <mergeCell ref="A337:B337"/>
    <mergeCell ref="A338:B338"/>
    <mergeCell ref="H335:H342"/>
    <mergeCell ref="I335:I342"/>
    <mergeCell ref="A341:B341"/>
    <mergeCell ref="A342:B342"/>
    <mergeCell ref="A347:B347"/>
    <mergeCell ref="A323:B323"/>
    <mergeCell ref="I317:I324"/>
    <mergeCell ref="A321:B321"/>
    <mergeCell ref="A319:B319"/>
    <mergeCell ref="A320:B320"/>
    <mergeCell ref="H309:H316"/>
    <mergeCell ref="I309:I316"/>
    <mergeCell ref="G317:G325"/>
    <mergeCell ref="A318:B318"/>
    <mergeCell ref="A310:B310"/>
    <mergeCell ref="J309:J316"/>
    <mergeCell ref="G309:G316"/>
    <mergeCell ref="A313:B313"/>
    <mergeCell ref="A314:B314"/>
    <mergeCell ref="A315:B315"/>
    <mergeCell ref="A316:B316"/>
    <mergeCell ref="A311:B311"/>
    <mergeCell ref="A312:B312"/>
    <mergeCell ref="G300:G308"/>
    <mergeCell ref="A301:B301"/>
    <mergeCell ref="A302:B302"/>
    <mergeCell ref="A303:B303"/>
    <mergeCell ref="H300:H307"/>
    <mergeCell ref="I300:I307"/>
    <mergeCell ref="A307:B307"/>
    <mergeCell ref="J300:J307"/>
    <mergeCell ref="A306:B306"/>
    <mergeCell ref="A283:B283"/>
    <mergeCell ref="A284:B284"/>
    <mergeCell ref="A285:B285"/>
    <mergeCell ref="A289:B289"/>
    <mergeCell ref="H282:H289"/>
    <mergeCell ref="G291:G299"/>
    <mergeCell ref="A292:B292"/>
    <mergeCell ref="A293:B293"/>
    <mergeCell ref="G274:G281"/>
    <mergeCell ref="H274:H281"/>
    <mergeCell ref="I274:I281"/>
    <mergeCell ref="A279:B279"/>
    <mergeCell ref="A280:B280"/>
    <mergeCell ref="A281:B281"/>
    <mergeCell ref="A278:B278"/>
    <mergeCell ref="J291:J298"/>
    <mergeCell ref="I266:I273"/>
    <mergeCell ref="A259:B259"/>
    <mergeCell ref="A260:B260"/>
    <mergeCell ref="A261:B261"/>
    <mergeCell ref="G258:G265"/>
    <mergeCell ref="H258:H265"/>
    <mergeCell ref="A265:B265"/>
    <mergeCell ref="A270:B270"/>
    <mergeCell ref="A271:B271"/>
    <mergeCell ref="A237:B237"/>
    <mergeCell ref="J317:J324"/>
    <mergeCell ref="H326:H333"/>
    <mergeCell ref="I326:I333"/>
    <mergeCell ref="J326:J333"/>
    <mergeCell ref="G250:G257"/>
    <mergeCell ref="J282:J289"/>
    <mergeCell ref="H291:H298"/>
    <mergeCell ref="I291:I298"/>
    <mergeCell ref="J266:J273"/>
    <mergeCell ref="J225:J232"/>
    <mergeCell ref="I225:I232"/>
    <mergeCell ref="H225:H232"/>
    <mergeCell ref="A234:B234"/>
    <mergeCell ref="A235:B235"/>
    <mergeCell ref="A236:B236"/>
    <mergeCell ref="I233:I240"/>
    <mergeCell ref="H233:H240"/>
    <mergeCell ref="A230:B230"/>
    <mergeCell ref="A231:B231"/>
    <mergeCell ref="H217:H224"/>
    <mergeCell ref="A226:B226"/>
    <mergeCell ref="A227:B227"/>
    <mergeCell ref="A228:B228"/>
    <mergeCell ref="G217:G224"/>
    <mergeCell ref="G225:G232"/>
    <mergeCell ref="A232:B232"/>
    <mergeCell ref="A202:B202"/>
    <mergeCell ref="A203:B203"/>
    <mergeCell ref="A204:B204"/>
    <mergeCell ref="J274:J281"/>
    <mergeCell ref="G335:G342"/>
    <mergeCell ref="A210:B210"/>
    <mergeCell ref="A211:B211"/>
    <mergeCell ref="A212:B212"/>
    <mergeCell ref="J258:J265"/>
    <mergeCell ref="G209:G216"/>
    <mergeCell ref="A186:B186"/>
    <mergeCell ref="A187:B187"/>
    <mergeCell ref="A188:B188"/>
    <mergeCell ref="J343:J350"/>
    <mergeCell ref="J351:J358"/>
    <mergeCell ref="J482:J489"/>
    <mergeCell ref="A194:B194"/>
    <mergeCell ref="A195:B195"/>
    <mergeCell ref="A196:B196"/>
    <mergeCell ref="I193:I200"/>
    <mergeCell ref="H482:H489"/>
    <mergeCell ref="I482:I489"/>
    <mergeCell ref="I258:I265"/>
    <mergeCell ref="I282:I289"/>
    <mergeCell ref="G282:G290"/>
    <mergeCell ref="G343:G350"/>
    <mergeCell ref="G266:G273"/>
    <mergeCell ref="H266:H273"/>
    <mergeCell ref="G326:G334"/>
    <mergeCell ref="G376:G384"/>
    <mergeCell ref="G175:G184"/>
    <mergeCell ref="K175:K178"/>
    <mergeCell ref="A176:B176"/>
    <mergeCell ref="A177:B177"/>
    <mergeCell ref="A178:B178"/>
    <mergeCell ref="J175:J182"/>
    <mergeCell ref="I175:I182"/>
    <mergeCell ref="A179:B179"/>
    <mergeCell ref="A180:B180"/>
    <mergeCell ref="A181:B181"/>
    <mergeCell ref="G166:G174"/>
    <mergeCell ref="A167:B167"/>
    <mergeCell ref="A168:B168"/>
    <mergeCell ref="A169:B169"/>
    <mergeCell ref="A170:B170"/>
    <mergeCell ref="A171:B171"/>
    <mergeCell ref="A172:B172"/>
    <mergeCell ref="A173:B173"/>
    <mergeCell ref="G157:G165"/>
    <mergeCell ref="A158:B158"/>
    <mergeCell ref="A159:B159"/>
    <mergeCell ref="A160:B160"/>
    <mergeCell ref="A162:B162"/>
    <mergeCell ref="A163:B163"/>
    <mergeCell ref="A164:B164"/>
    <mergeCell ref="A161:B161"/>
    <mergeCell ref="G148:G156"/>
    <mergeCell ref="A149:B149"/>
    <mergeCell ref="A150:B150"/>
    <mergeCell ref="A151:B151"/>
    <mergeCell ref="J148:J155"/>
    <mergeCell ref="I148:I155"/>
    <mergeCell ref="H148:H155"/>
    <mergeCell ref="A155:B155"/>
    <mergeCell ref="G139:G147"/>
    <mergeCell ref="A140:B140"/>
    <mergeCell ref="A141:B141"/>
    <mergeCell ref="A142:B142"/>
    <mergeCell ref="A143:B143"/>
    <mergeCell ref="A144:B144"/>
    <mergeCell ref="A145:B145"/>
    <mergeCell ref="G130:G138"/>
    <mergeCell ref="A131:B131"/>
    <mergeCell ref="A132:B132"/>
    <mergeCell ref="A133:B133"/>
    <mergeCell ref="A135:B135"/>
    <mergeCell ref="A136:B136"/>
    <mergeCell ref="A137:B137"/>
    <mergeCell ref="G121:G129"/>
    <mergeCell ref="A122:B122"/>
    <mergeCell ref="A123:B123"/>
    <mergeCell ref="A124:B124"/>
    <mergeCell ref="J121:J128"/>
    <mergeCell ref="I121:I128"/>
    <mergeCell ref="H121:H128"/>
    <mergeCell ref="A125:B125"/>
    <mergeCell ref="A126:B126"/>
    <mergeCell ref="A127:B127"/>
    <mergeCell ref="G112:G120"/>
    <mergeCell ref="A113:B113"/>
    <mergeCell ref="A114:B114"/>
    <mergeCell ref="A115:B115"/>
    <mergeCell ref="A117:B117"/>
    <mergeCell ref="A118:B118"/>
    <mergeCell ref="A119:B119"/>
    <mergeCell ref="A116:B116"/>
    <mergeCell ref="J359:J366"/>
    <mergeCell ref="H367:H374"/>
    <mergeCell ref="I367:I374"/>
    <mergeCell ref="J367:J374"/>
    <mergeCell ref="G193:G200"/>
    <mergeCell ref="G201:G208"/>
    <mergeCell ref="G233:G240"/>
    <mergeCell ref="G241:G249"/>
    <mergeCell ref="J217:J224"/>
    <mergeCell ref="I217:I224"/>
    <mergeCell ref="G103:G110"/>
    <mergeCell ref="A104:B104"/>
    <mergeCell ref="A105:B105"/>
    <mergeCell ref="A106:B106"/>
    <mergeCell ref="A107:B107"/>
    <mergeCell ref="A108:B108"/>
    <mergeCell ref="A109:B109"/>
    <mergeCell ref="G94:G102"/>
    <mergeCell ref="A95:B95"/>
    <mergeCell ref="A96:B96"/>
    <mergeCell ref="A97:B97"/>
    <mergeCell ref="J94:J101"/>
    <mergeCell ref="I94:I101"/>
    <mergeCell ref="H94:H101"/>
    <mergeCell ref="G84:G93"/>
    <mergeCell ref="A85:B85"/>
    <mergeCell ref="A86:B86"/>
    <mergeCell ref="A87:B87"/>
    <mergeCell ref="J84:J91"/>
    <mergeCell ref="I84:I91"/>
    <mergeCell ref="H84:H91"/>
    <mergeCell ref="A91:B91"/>
    <mergeCell ref="A90:B90"/>
    <mergeCell ref="A89:B89"/>
    <mergeCell ref="G75:G83"/>
    <mergeCell ref="A76:B76"/>
    <mergeCell ref="A77:B77"/>
    <mergeCell ref="A78:B78"/>
    <mergeCell ref="A82:B82"/>
    <mergeCell ref="A81:B81"/>
    <mergeCell ref="A80:B80"/>
    <mergeCell ref="A79:B79"/>
    <mergeCell ref="A66:B66"/>
    <mergeCell ref="A67:B67"/>
    <mergeCell ref="A68:B68"/>
    <mergeCell ref="J65:J72"/>
    <mergeCell ref="I65:I72"/>
    <mergeCell ref="H65:H72"/>
    <mergeCell ref="A72:B72"/>
    <mergeCell ref="A71:B71"/>
    <mergeCell ref="A70:B70"/>
    <mergeCell ref="A69:B69"/>
    <mergeCell ref="A57:B57"/>
    <mergeCell ref="A58:B58"/>
    <mergeCell ref="A59:B59"/>
    <mergeCell ref="J56:J63"/>
    <mergeCell ref="I56:I63"/>
    <mergeCell ref="H56:H63"/>
    <mergeCell ref="A63:B63"/>
    <mergeCell ref="A62:B62"/>
    <mergeCell ref="A60:B60"/>
    <mergeCell ref="A61:B61"/>
    <mergeCell ref="A48:B48"/>
    <mergeCell ref="A49:B49"/>
    <mergeCell ref="A50:B50"/>
    <mergeCell ref="A54:B54"/>
    <mergeCell ref="A53:B53"/>
    <mergeCell ref="A52:B52"/>
    <mergeCell ref="A51:B51"/>
    <mergeCell ref="A39:B39"/>
    <mergeCell ref="A40:B40"/>
    <mergeCell ref="A41:B41"/>
    <mergeCell ref="H38:H45"/>
    <mergeCell ref="J38:J45"/>
    <mergeCell ref="I38:I45"/>
    <mergeCell ref="A45:B45"/>
    <mergeCell ref="A44:B44"/>
    <mergeCell ref="A43:B43"/>
    <mergeCell ref="A42:B42"/>
    <mergeCell ref="A32:B32"/>
    <mergeCell ref="A33:B33"/>
    <mergeCell ref="G30:G37"/>
    <mergeCell ref="H30:H37"/>
    <mergeCell ref="I30:I37"/>
    <mergeCell ref="A37:B37"/>
    <mergeCell ref="A36:B36"/>
    <mergeCell ref="A35:B35"/>
    <mergeCell ref="A34:B34"/>
    <mergeCell ref="A13:B13"/>
    <mergeCell ref="A1:J1"/>
    <mergeCell ref="A7:B7"/>
    <mergeCell ref="I47:I54"/>
    <mergeCell ref="H47:H54"/>
    <mergeCell ref="J47:J54"/>
    <mergeCell ref="A15:B15"/>
    <mergeCell ref="A16:B16"/>
    <mergeCell ref="A17:B17"/>
    <mergeCell ref="A31:B31"/>
    <mergeCell ref="G185:G192"/>
    <mergeCell ref="J75:J82"/>
    <mergeCell ref="I75:I82"/>
    <mergeCell ref="H75:H82"/>
    <mergeCell ref="G38:G46"/>
    <mergeCell ref="A8:B8"/>
    <mergeCell ref="A9:B9"/>
    <mergeCell ref="A10:B10"/>
    <mergeCell ref="A11:B11"/>
    <mergeCell ref="A12:B12"/>
    <mergeCell ref="G6:G13"/>
    <mergeCell ref="H6:H13"/>
    <mergeCell ref="I6:I13"/>
    <mergeCell ref="J6:J13"/>
    <mergeCell ref="J112:J119"/>
    <mergeCell ref="J30:J37"/>
    <mergeCell ref="G47:G55"/>
    <mergeCell ref="G56:G64"/>
    <mergeCell ref="G65:G74"/>
    <mergeCell ref="A3:A4"/>
    <mergeCell ref="B3:B4"/>
    <mergeCell ref="G3:G4"/>
    <mergeCell ref="H3:H4"/>
    <mergeCell ref="I3:I4"/>
    <mergeCell ref="J3:J4"/>
    <mergeCell ref="C3:F3"/>
  </mergeCells>
  <printOptions/>
  <pageMargins left="0.35433070866141736" right="0.31496062992125984" top="0.5905511811023623" bottom="0.3937007874015748" header="0.1968503937007874" footer="0.1968503937007874"/>
  <pageSetup fitToHeight="0" fitToWidth="1" horizontalDpi="600" verticalDpi="600" orientation="landscape" paperSize="9" scale="61" r:id="rId1"/>
  <headerFooter alignWithMargins="0">
    <oddFooter>&amp;C&amp;"Times New Roman,обычный"&amp;P</oddFooter>
  </headerFooter>
  <rowBreaks count="12" manualBreakCount="12">
    <brk id="37" max="9" man="1"/>
    <brk id="102" max="9" man="1"/>
    <brk id="165" max="9" man="1"/>
    <brk id="200" max="9" man="1"/>
    <brk id="232" max="9" man="1"/>
    <brk id="265" max="9" man="1"/>
    <brk id="299" max="9" man="1"/>
    <brk id="334" max="9" man="1"/>
    <brk id="366" max="9" man="1"/>
    <brk id="392" max="9" man="1"/>
    <brk id="424" max="9" man="1"/>
    <brk id="46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F23" sqref="F23"/>
    </sheetView>
  </sheetViews>
  <sheetFormatPr defaultColWidth="9.125" defaultRowHeight="12.75"/>
  <cols>
    <col min="1" max="1" width="22.875" style="8" customWidth="1"/>
    <col min="2" max="2" width="21.375" style="8" customWidth="1"/>
    <col min="3" max="3" width="25.50390625" style="8" customWidth="1"/>
    <col min="4" max="4" width="12.00390625" style="8" customWidth="1"/>
    <col min="5" max="5" width="11.375" style="8" customWidth="1"/>
    <col min="6" max="6" width="15.625" style="8" customWidth="1"/>
    <col min="7" max="7" width="13.375" style="8" customWidth="1"/>
    <col min="8" max="8" width="12.625" style="8" customWidth="1"/>
    <col min="9" max="9" width="16.625" style="8" customWidth="1"/>
    <col min="10" max="10" width="13.625" style="8" customWidth="1"/>
    <col min="11" max="11" width="12.375" style="8" customWidth="1"/>
    <col min="12" max="12" width="21.375" style="8" customWidth="1"/>
    <col min="13" max="16384" width="9.125" style="8" customWidth="1"/>
  </cols>
  <sheetData>
    <row r="1" spans="1:20" ht="27.75" customHeight="1">
      <c r="A1" s="7"/>
      <c r="B1" s="7"/>
      <c r="C1" s="90"/>
      <c r="D1" s="90"/>
      <c r="E1" s="90"/>
      <c r="F1" s="90"/>
      <c r="G1" s="90"/>
      <c r="H1" s="90"/>
      <c r="I1" s="90"/>
      <c r="J1" s="90"/>
      <c r="K1" s="7"/>
      <c r="L1" s="10" t="s">
        <v>62</v>
      </c>
      <c r="M1" s="9"/>
      <c r="N1" s="9"/>
      <c r="O1" s="9"/>
      <c r="P1" s="9"/>
      <c r="Q1" s="9"/>
      <c r="R1" s="9"/>
      <c r="S1" s="9"/>
      <c r="T1" s="9"/>
    </row>
    <row r="2" spans="1:16" ht="32.25" customHeight="1">
      <c r="A2" s="7"/>
      <c r="B2" s="91" t="s">
        <v>61</v>
      </c>
      <c r="C2" s="91"/>
      <c r="D2" s="91"/>
      <c r="E2" s="91"/>
      <c r="F2" s="91"/>
      <c r="G2" s="91"/>
      <c r="H2" s="91"/>
      <c r="I2" s="91"/>
      <c r="J2" s="91"/>
      <c r="K2" s="7"/>
      <c r="L2" s="7"/>
      <c r="M2" s="7"/>
      <c r="N2" s="7"/>
      <c r="O2" s="7"/>
      <c r="P2" s="7"/>
    </row>
    <row r="3" spans="1:16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M3" s="7"/>
      <c r="N3" s="7"/>
      <c r="O3" s="7"/>
      <c r="P3" s="7"/>
    </row>
    <row r="4" spans="1:16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82.5">
      <c r="A5" s="23" t="s">
        <v>51</v>
      </c>
      <c r="B5" s="24" t="s">
        <v>58</v>
      </c>
      <c r="C5" s="24" t="s">
        <v>59</v>
      </c>
      <c r="D5" s="24" t="s">
        <v>55</v>
      </c>
      <c r="E5" s="24" t="s">
        <v>56</v>
      </c>
      <c r="F5" s="24" t="s">
        <v>57</v>
      </c>
      <c r="G5" s="24" t="s">
        <v>60</v>
      </c>
      <c r="H5" s="24" t="s">
        <v>63</v>
      </c>
      <c r="I5" s="24" t="s">
        <v>64</v>
      </c>
      <c r="J5" s="24" t="s">
        <v>49</v>
      </c>
      <c r="K5" s="24" t="s">
        <v>65</v>
      </c>
      <c r="L5" s="25" t="s">
        <v>66</v>
      </c>
      <c r="M5" s="7"/>
      <c r="N5" s="7"/>
      <c r="O5" s="7"/>
      <c r="P5" s="7"/>
    </row>
    <row r="6" spans="1:16" ht="14.25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2"/>
      <c r="M6" s="7"/>
      <c r="N6" s="7"/>
      <c r="O6" s="7"/>
      <c r="P6" s="7"/>
    </row>
    <row r="7" spans="1:16" ht="14.25">
      <c r="A7" s="11" t="s">
        <v>52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M7" s="7"/>
      <c r="N7" s="7"/>
      <c r="O7" s="7"/>
      <c r="P7" s="7"/>
    </row>
    <row r="8" spans="1:16" ht="14.25">
      <c r="A8" s="11" t="s">
        <v>53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  <c r="M8" s="7"/>
      <c r="N8" s="7"/>
      <c r="O8" s="7"/>
      <c r="P8" s="7"/>
    </row>
    <row r="9" spans="1:16" ht="14.25">
      <c r="A9" s="11" t="s">
        <v>50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7"/>
      <c r="N9" s="7"/>
      <c r="O9" s="7"/>
      <c r="P9" s="7"/>
    </row>
    <row r="10" spans="1:16" ht="14.25">
      <c r="A10" s="11" t="s">
        <v>36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7"/>
      <c r="N10" s="7"/>
      <c r="O10" s="7"/>
      <c r="P10" s="7"/>
    </row>
    <row r="11" spans="1:16" ht="14.25">
      <c r="A11" s="11" t="s">
        <v>54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7"/>
      <c r="N11" s="7"/>
      <c r="O11" s="7"/>
      <c r="P11" s="7"/>
    </row>
    <row r="12" spans="1:16" ht="14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7"/>
      <c r="N12" s="7"/>
      <c r="O12" s="7"/>
      <c r="P12" s="7"/>
    </row>
    <row r="13" spans="1:16" ht="14.2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  <c r="M13" s="7"/>
      <c r="N13" s="7"/>
      <c r="O13" s="7"/>
      <c r="P13" s="7"/>
    </row>
    <row r="14" spans="1:16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sheetProtection/>
  <mergeCells count="2">
    <mergeCell ref="C1:J1"/>
    <mergeCell ref="B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Ширкина Алевтина Викторовна</cp:lastModifiedBy>
  <cp:lastPrinted>2017-07-26T21:45:12Z</cp:lastPrinted>
  <dcterms:created xsi:type="dcterms:W3CDTF">2011-03-10T10:26:24Z</dcterms:created>
  <dcterms:modified xsi:type="dcterms:W3CDTF">2017-07-31T20:55:31Z</dcterms:modified>
  <cp:category/>
  <cp:version/>
  <cp:contentType/>
  <cp:contentStatus/>
</cp:coreProperties>
</file>