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Госпрограмма на 2014-2018\Госпрограмма 490-П\51 Госпрограмма изм пост\"/>
    </mc:Choice>
  </mc:AlternateContent>
  <bookViews>
    <workbookView xWindow="0" yWindow="0" windowWidth="23040" windowHeight="8832"/>
  </bookViews>
  <sheets>
    <sheet name="Лист2" sheetId="53" r:id="rId1"/>
    <sheet name="15 внебюджет" sheetId="23" state="hidden" r:id="rId2"/>
  </sheets>
  <definedNames>
    <definedName name="_xlnm.Print_Titles" localSheetId="0">Лист2!$7:$7</definedName>
    <definedName name="_xlnm.Print_Area" localSheetId="0">Лист2!$A$1:$J$121</definedName>
  </definedNames>
  <calcPr calcId="152511"/>
</workbook>
</file>

<file path=xl/calcChain.xml><?xml version="1.0" encoding="utf-8"?>
<calcChain xmlns="http://schemas.openxmlformats.org/spreadsheetml/2006/main">
  <c r="H9" i="53" l="1"/>
  <c r="H12" i="53"/>
  <c r="H94" i="53"/>
  <c r="I94" i="53"/>
  <c r="J94" i="53"/>
  <c r="I8" i="53"/>
  <c r="F8" i="53"/>
  <c r="F9" i="53"/>
  <c r="F10" i="53"/>
  <c r="G117" i="53" l="1"/>
  <c r="H117" i="53"/>
  <c r="I117" i="53"/>
  <c r="J117" i="53"/>
  <c r="G116" i="53"/>
  <c r="G115" i="53" s="1"/>
  <c r="H116" i="53"/>
  <c r="H115" i="53" s="1"/>
  <c r="I116" i="53"/>
  <c r="I115" i="53" s="1"/>
  <c r="J116" i="53"/>
  <c r="J115" i="53" s="1"/>
  <c r="F117" i="53"/>
  <c r="F116" i="53"/>
  <c r="F115" i="53" s="1"/>
  <c r="G118" i="53"/>
  <c r="H118" i="53"/>
  <c r="I118" i="53"/>
  <c r="J118" i="53"/>
  <c r="F118" i="53"/>
  <c r="G105" i="53"/>
  <c r="H105" i="53"/>
  <c r="I105" i="53"/>
  <c r="J105" i="53"/>
  <c r="F105" i="53"/>
  <c r="G104" i="53"/>
  <c r="H104" i="53"/>
  <c r="I104" i="53"/>
  <c r="J104" i="53"/>
  <c r="F104" i="53"/>
  <c r="E114" i="53"/>
  <c r="E113" i="53"/>
  <c r="J112" i="53"/>
  <c r="I112" i="53"/>
  <c r="H112" i="53"/>
  <c r="G112" i="53"/>
  <c r="F112" i="53"/>
  <c r="I73" i="53"/>
  <c r="J73" i="53"/>
  <c r="E112" i="53" l="1"/>
  <c r="E120" i="53" l="1"/>
  <c r="E117" i="53" l="1"/>
  <c r="E119" i="53" l="1"/>
  <c r="E118" i="53" l="1"/>
  <c r="E116" i="53"/>
  <c r="G58" i="53"/>
  <c r="E115" i="53" l="1"/>
  <c r="J81" i="53"/>
  <c r="J80" i="53"/>
  <c r="G90" i="53" l="1"/>
  <c r="G94" i="53"/>
  <c r="J103" i="53" l="1"/>
  <c r="F103" i="53"/>
  <c r="F109" i="53"/>
  <c r="G109" i="53"/>
  <c r="H109" i="53"/>
  <c r="I109" i="53"/>
  <c r="J109" i="53"/>
  <c r="E110" i="53"/>
  <c r="E111" i="53"/>
  <c r="E108" i="53"/>
  <c r="E107" i="53"/>
  <c r="J106" i="53"/>
  <c r="I106" i="53"/>
  <c r="H106" i="53"/>
  <c r="G106" i="53"/>
  <c r="F106" i="53"/>
  <c r="H103" i="53" l="1"/>
  <c r="I103" i="53"/>
  <c r="G103" i="53"/>
  <c r="E109" i="53"/>
  <c r="E104" i="53"/>
  <c r="E105" i="53"/>
  <c r="E106" i="53"/>
  <c r="F98" i="53"/>
  <c r="F97" i="53" s="1"/>
  <c r="F99" i="53"/>
  <c r="H99" i="53"/>
  <c r="I99" i="53"/>
  <c r="J99" i="53"/>
  <c r="G99" i="53"/>
  <c r="H98" i="53"/>
  <c r="I98" i="53"/>
  <c r="J98" i="53"/>
  <c r="J97" i="53" s="1"/>
  <c r="G98" i="53"/>
  <c r="G97" i="53" s="1"/>
  <c r="E102" i="53"/>
  <c r="E101" i="53"/>
  <c r="J100" i="53"/>
  <c r="I100" i="53"/>
  <c r="H100" i="53"/>
  <c r="G100" i="53"/>
  <c r="F100" i="53"/>
  <c r="F31" i="53"/>
  <c r="E100" i="53" l="1"/>
  <c r="I97" i="53"/>
  <c r="E103" i="53"/>
  <c r="E99" i="53"/>
  <c r="E98" i="53"/>
  <c r="H97" i="53"/>
  <c r="E97" i="53" s="1"/>
  <c r="H58" i="53"/>
  <c r="I58" i="53"/>
  <c r="J58" i="53"/>
  <c r="H90" i="53" l="1"/>
  <c r="I90" i="53"/>
  <c r="F14" i="53" l="1"/>
  <c r="H73" i="53"/>
  <c r="G63" i="53" l="1"/>
  <c r="H63" i="53"/>
  <c r="H11" i="53" s="1"/>
  <c r="H10" i="53" s="1"/>
  <c r="I63" i="53"/>
  <c r="J63" i="53"/>
  <c r="F63" i="53"/>
  <c r="J76" i="53"/>
  <c r="H76" i="53"/>
  <c r="G76" i="53"/>
  <c r="F76" i="53"/>
  <c r="G62" i="53" l="1"/>
  <c r="H62" i="53"/>
  <c r="I62" i="53"/>
  <c r="J62" i="53"/>
  <c r="F62" i="53"/>
  <c r="E63" i="53" l="1"/>
  <c r="E78" i="53"/>
  <c r="E77" i="53"/>
  <c r="I76" i="53"/>
  <c r="E76" i="53" s="1"/>
  <c r="E75" i="53"/>
  <c r="E74" i="53"/>
  <c r="G73" i="53"/>
  <c r="F73" i="53"/>
  <c r="E72" i="53"/>
  <c r="E71" i="53"/>
  <c r="J70" i="53"/>
  <c r="I70" i="53"/>
  <c r="H70" i="53"/>
  <c r="G70" i="53"/>
  <c r="F70" i="53"/>
  <c r="E69" i="53"/>
  <c r="E68" i="53"/>
  <c r="J67" i="53"/>
  <c r="I67" i="53"/>
  <c r="H67" i="53"/>
  <c r="G67" i="53"/>
  <c r="F67" i="53"/>
  <c r="F80" i="53"/>
  <c r="G80" i="53"/>
  <c r="H80" i="53"/>
  <c r="I80" i="53"/>
  <c r="F81" i="53"/>
  <c r="G81" i="53"/>
  <c r="H81" i="53"/>
  <c r="I81" i="53"/>
  <c r="I79" i="53" l="1"/>
  <c r="J79" i="53"/>
  <c r="F79" i="53"/>
  <c r="E73" i="53"/>
  <c r="E70" i="53"/>
  <c r="H79" i="53"/>
  <c r="E67" i="53"/>
  <c r="G79" i="53"/>
  <c r="E81" i="53"/>
  <c r="E80" i="53"/>
  <c r="E79" i="53" l="1"/>
  <c r="F47" i="53" l="1"/>
  <c r="E66" i="53" l="1"/>
  <c r="E65" i="53"/>
  <c r="J64" i="53"/>
  <c r="I64" i="53"/>
  <c r="H64" i="53"/>
  <c r="G64" i="53"/>
  <c r="F64" i="53"/>
  <c r="E64" i="53" l="1"/>
  <c r="G48" i="53"/>
  <c r="H48" i="53"/>
  <c r="I48" i="53"/>
  <c r="J48" i="53"/>
  <c r="F48" i="53"/>
  <c r="F46" i="53" s="1"/>
  <c r="G47" i="53"/>
  <c r="H47" i="53"/>
  <c r="I47" i="53"/>
  <c r="J47" i="53"/>
  <c r="G49" i="53"/>
  <c r="H49" i="53"/>
  <c r="I49" i="53"/>
  <c r="J49" i="53"/>
  <c r="F49" i="53"/>
  <c r="E50" i="53"/>
  <c r="E51" i="53"/>
  <c r="G46" i="53" l="1"/>
  <c r="H46" i="53"/>
  <c r="E47" i="53"/>
  <c r="E62" i="53"/>
  <c r="F16" i="53" l="1"/>
  <c r="E56" i="53"/>
  <c r="E57" i="53"/>
  <c r="E59" i="53"/>
  <c r="E60" i="53"/>
  <c r="E83" i="53"/>
  <c r="E84" i="53"/>
  <c r="E86" i="53"/>
  <c r="E87" i="53"/>
  <c r="E92" i="53"/>
  <c r="E93" i="53"/>
  <c r="E95" i="53"/>
  <c r="E96" i="53"/>
  <c r="E19" i="53"/>
  <c r="E20" i="53"/>
  <c r="E21" i="53"/>
  <c r="E23" i="53"/>
  <c r="E24" i="53"/>
  <c r="E26" i="53"/>
  <c r="E27" i="53"/>
  <c r="E29" i="53"/>
  <c r="E30" i="53"/>
  <c r="E32" i="53"/>
  <c r="E33" i="53"/>
  <c r="E38" i="53"/>
  <c r="E39" i="53"/>
  <c r="E41" i="53"/>
  <c r="E42" i="53"/>
  <c r="E44" i="53"/>
  <c r="E45" i="53"/>
  <c r="G18" i="53"/>
  <c r="H18" i="53"/>
  <c r="I18" i="53"/>
  <c r="J18" i="53"/>
  <c r="F18" i="53"/>
  <c r="F58" i="53"/>
  <c r="F55" i="53"/>
  <c r="F54" i="53"/>
  <c r="F53" i="53"/>
  <c r="G82" i="53"/>
  <c r="H82" i="53"/>
  <c r="I82" i="53"/>
  <c r="J82" i="53"/>
  <c r="F82" i="53"/>
  <c r="F85" i="53"/>
  <c r="G85" i="53"/>
  <c r="H85" i="53"/>
  <c r="I85" i="53"/>
  <c r="J85" i="53"/>
  <c r="E82" i="53" l="1"/>
  <c r="E18" i="53"/>
  <c r="E85" i="53"/>
  <c r="F52" i="53"/>
  <c r="E48" i="53" l="1"/>
  <c r="J46" i="53"/>
  <c r="F94" i="53"/>
  <c r="J91" i="53"/>
  <c r="I91" i="53"/>
  <c r="H91" i="53"/>
  <c r="G91" i="53"/>
  <c r="F91" i="53"/>
  <c r="J90" i="53"/>
  <c r="F90" i="53"/>
  <c r="J89" i="53"/>
  <c r="I89" i="53"/>
  <c r="I88" i="53" s="1"/>
  <c r="H89" i="53"/>
  <c r="H88" i="53" s="1"/>
  <c r="G89" i="53"/>
  <c r="G88" i="53" s="1"/>
  <c r="F89" i="53"/>
  <c r="J55" i="53"/>
  <c r="I55" i="53"/>
  <c r="H55" i="53"/>
  <c r="G55" i="53"/>
  <c r="J54" i="53"/>
  <c r="I54" i="53"/>
  <c r="H54" i="53"/>
  <c r="G54" i="53"/>
  <c r="J53" i="53"/>
  <c r="I53" i="53"/>
  <c r="H53" i="53"/>
  <c r="G53" i="53"/>
  <c r="J43" i="53"/>
  <c r="I43" i="53"/>
  <c r="H43" i="53"/>
  <c r="G43" i="53"/>
  <c r="F43" i="53"/>
  <c r="J40" i="53"/>
  <c r="I40" i="53"/>
  <c r="H40" i="53"/>
  <c r="G40" i="53"/>
  <c r="F40" i="53"/>
  <c r="J37" i="53"/>
  <c r="I37" i="53"/>
  <c r="H37" i="53"/>
  <c r="G37" i="53"/>
  <c r="F37" i="53"/>
  <c r="J36" i="53"/>
  <c r="I36" i="53"/>
  <c r="H36" i="53"/>
  <c r="G36" i="53"/>
  <c r="F36" i="53"/>
  <c r="J35" i="53"/>
  <c r="I35" i="53"/>
  <c r="H35" i="53"/>
  <c r="G35" i="53"/>
  <c r="F35" i="53"/>
  <c r="J31" i="53"/>
  <c r="I31" i="53"/>
  <c r="H31" i="53"/>
  <c r="G31" i="53"/>
  <c r="J28" i="53"/>
  <c r="I28" i="53"/>
  <c r="H28" i="53"/>
  <c r="G28" i="53"/>
  <c r="F28" i="53"/>
  <c r="J25" i="53"/>
  <c r="I25" i="53"/>
  <c r="H25" i="53"/>
  <c r="G25" i="53"/>
  <c r="F25" i="53"/>
  <c r="J22" i="53"/>
  <c r="I22" i="53"/>
  <c r="H22" i="53"/>
  <c r="G22" i="53"/>
  <c r="F22" i="53"/>
  <c r="J17" i="53"/>
  <c r="J12" i="53" s="1"/>
  <c r="I17" i="53"/>
  <c r="I12" i="53" s="1"/>
  <c r="H17" i="53"/>
  <c r="G17" i="53"/>
  <c r="G12" i="53" s="1"/>
  <c r="F17" i="53"/>
  <c r="F12" i="53" s="1"/>
  <c r="J16" i="53"/>
  <c r="I16" i="53"/>
  <c r="I11" i="53" s="1"/>
  <c r="H16" i="53"/>
  <c r="G16" i="53"/>
  <c r="J14" i="53"/>
  <c r="I14" i="53"/>
  <c r="H14" i="53"/>
  <c r="G14" i="53"/>
  <c r="E12" i="53" l="1"/>
  <c r="G9" i="53"/>
  <c r="F11" i="53"/>
  <c r="J11" i="53"/>
  <c r="J10" i="53" s="1"/>
  <c r="J8" i="53" s="1"/>
  <c r="G11" i="53"/>
  <c r="G10" i="53" s="1"/>
  <c r="H8" i="53"/>
  <c r="I9" i="53"/>
  <c r="I10" i="53"/>
  <c r="J9" i="53"/>
  <c r="E31" i="53"/>
  <c r="I15" i="53"/>
  <c r="I13" i="53" s="1"/>
  <c r="E49" i="53"/>
  <c r="J15" i="53"/>
  <c r="J13" i="53" s="1"/>
  <c r="E22" i="53"/>
  <c r="E35" i="53"/>
  <c r="E43" i="53"/>
  <c r="E14" i="53"/>
  <c r="E53" i="53"/>
  <c r="E54" i="53"/>
  <c r="E55" i="53"/>
  <c r="E58" i="53"/>
  <c r="E90" i="53"/>
  <c r="E89" i="53"/>
  <c r="E25" i="53"/>
  <c r="G15" i="53"/>
  <c r="G13" i="53" s="1"/>
  <c r="E28" i="53"/>
  <c r="E37" i="53"/>
  <c r="E91" i="53"/>
  <c r="F15" i="53"/>
  <c r="F13" i="53" s="1"/>
  <c r="E16" i="53"/>
  <c r="E36" i="53"/>
  <c r="H15" i="53"/>
  <c r="H13" i="53" s="1"/>
  <c r="E17" i="53"/>
  <c r="E40" i="53"/>
  <c r="E94" i="53"/>
  <c r="G61" i="53"/>
  <c r="G52" i="53"/>
  <c r="F61" i="53"/>
  <c r="J61" i="53"/>
  <c r="H34" i="53"/>
  <c r="H52" i="53"/>
  <c r="I61" i="53"/>
  <c r="I46" i="53"/>
  <c r="F34" i="53"/>
  <c r="J34" i="53"/>
  <c r="F88" i="53"/>
  <c r="J88" i="53"/>
  <c r="H61" i="53"/>
  <c r="I34" i="53"/>
  <c r="G34" i="53"/>
  <c r="I52" i="53"/>
  <c r="J52" i="53"/>
  <c r="G8" i="53" l="1"/>
  <c r="E9" i="53"/>
  <c r="E61" i="53"/>
  <c r="E46" i="53"/>
  <c r="E88" i="53"/>
  <c r="E13" i="53"/>
  <c r="E52" i="53"/>
  <c r="E11" i="53"/>
  <c r="E34" i="53"/>
  <c r="E15" i="53"/>
  <c r="E8" i="53" l="1"/>
  <c r="E10" i="53"/>
</calcChain>
</file>

<file path=xl/sharedStrings.xml><?xml version="1.0" encoding="utf-8"?>
<sst xmlns="http://schemas.openxmlformats.org/spreadsheetml/2006/main" count="220" uniqueCount="111">
  <si>
    <t>Подпрограмма 1</t>
  </si>
  <si>
    <t>Подпрограмма 2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</si>
  <si>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</si>
  <si>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</si>
  <si>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</si>
  <si>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</si>
  <si>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</si>
  <si>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</si>
  <si>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</si>
  <si>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</si>
  <si>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</si>
  <si>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</si>
  <si>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</si>
  <si>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</si>
  <si>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</si>
  <si>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</si>
  <si>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</si>
  <si>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</si>
  <si>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</si>
  <si>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</si>
  <si>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 xml:space="preserve"> </t>
  </si>
  <si>
    <t xml:space="preserve">Код бюджетной классификации </t>
  </si>
  <si>
    <t>ГРБС</t>
  </si>
  <si>
    <t>ВСЕГО</t>
  </si>
  <si>
    <t>за счет средств краевого бюджета всего, в том числе:</t>
  </si>
  <si>
    <t>за счет средств краевого бюджета</t>
  </si>
  <si>
    <t>Всего, в том числе:</t>
  </si>
  <si>
    <t>за счет средств федерального бюджета</t>
  </si>
  <si>
    <t>Наименование Программы / подпрограммы / мероприятия</t>
  </si>
  <si>
    <t>1.</t>
  </si>
  <si>
    <t>2.</t>
  </si>
  <si>
    <t>4.</t>
  </si>
  <si>
    <t>6.</t>
  </si>
  <si>
    <t>3.</t>
  </si>
  <si>
    <t>5.</t>
  </si>
  <si>
    <t>7.</t>
  </si>
  <si>
    <t>Финансовое обеспечение реализации государственной программы Камчатского края «Содействие занятости населения Камчатского края»</t>
  </si>
  <si>
    <t xml:space="preserve">Региональный проект «Содействие занятости». Повышение эффективности службы занятости </t>
  </si>
  <si>
    <t>Подпрограмма 3 «Целевое обучение граждан»</t>
  </si>
  <si>
    <t>Подпрограмма 4 «Обеспечение реализации Программы»</t>
  </si>
  <si>
    <t>Подпрограмма 5 «Безопасный труд в Камчатском крае»</t>
  </si>
  <si>
    <t>«Приложение 5                                                                          к государственной программе Камчатского края «Содействие занятости населения Камчатского края»</t>
  </si>
  <si>
    <t xml:space="preserve">за счет средств краевого бюджета </t>
  </si>
  <si>
    <t>Региональный проект «Содействие занятости». Реализация дополнительных мероприятий в сфере занятости населения</t>
  </si>
  <si>
    <t>Объем средств на реализацию Программы, тыс.руб.</t>
  </si>
  <si>
    <t>8.</t>
  </si>
  <si>
    <t>9.</t>
  </si>
  <si>
    <t>№          п/п</t>
  </si>
  <si>
    <t>Основное мероприятие 1.1                                                                     Реализация мероприятий активной политики занятости населения и дополнительных мероприятий в сфере занятости населения</t>
  </si>
  <si>
    <t>Основное мероприятие 1.2                                                                      Социальные выплаты безработным гражданам</t>
  </si>
  <si>
    <t>Основное мероприятие 1.3                                                                     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</si>
  <si>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t>Основное мероприятие 1.4                                                                     Финансовое обеспечение деятельности центров занятости населения для оказания государственных услуг в сфере занятости населения</t>
  </si>
  <si>
    <t>Основное мероприятие 2.1                                                                Разработка комплексного подхода к управлению миграционными потоками в Камчатском крае</t>
  </si>
  <si>
    <t>Основное мероприятие 2.2                                                                  Обеспечение принципа приоритетного использования региональных трудовых ресурсов</t>
  </si>
  <si>
    <t>10.</t>
  </si>
  <si>
    <t>Основное мероприятие 2.3                                                              Повышение эффективности привлечения и использования иностранной рабочей силы в Камчатском крае, противодействие незаконной миграции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</si>
  <si>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</si>
  <si>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</si>
  <si>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</si>
  <si>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</si>
  <si>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</si>
  <si>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</si>
  <si>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</si>
  <si>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</si>
  <si>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</si>
  <si>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</si>
  <si>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Основное мероприятие 5.4                                                  Информационное обеспечение и пропаганда охраны труда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</si>
  <si>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</si>
  <si>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</si>
  <si>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</si>
  <si>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</si>
  <si>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</si>
  <si>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</si>
  <si>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</si>
  <si>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</si>
  <si>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</si>
  <si>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</si>
  <si>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</si>
  <si>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</si>
  <si>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</si>
  <si>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2021 год</t>
  </si>
  <si>
    <t>2022 год</t>
  </si>
  <si>
    <t>2023 год</t>
  </si>
  <si>
    <t>2024 год</t>
  </si>
  <si>
    <t>2025 год</t>
  </si>
  <si>
    <t>35.</t>
  </si>
  <si>
    <t>36.</t>
  </si>
  <si>
    <t>».</t>
  </si>
  <si>
    <t>Основное мероприятие 5.1                                                                             Финансовое обеспечение деятельности подведомственного учреждения в сфере охраны труда</t>
  </si>
  <si>
    <t>Основное мероприятие 5.2                                                                        Содействие реализации превентивных мер, направленных на снижение производственного травматизма и профессиональной заболеваемости</t>
  </si>
  <si>
    <t>Основное мероприятие 5.5                                                                     Содействие развитию социального партнерства в сфере труда в Камчатском крае</t>
  </si>
  <si>
    <t>Основное мероприятие 6.1                                                                          Отбор работодателей, соответствующих установленным критериям, для включения в Подпрограмму</t>
  </si>
  <si>
    <t>Подпрограмма 8                                                                                          «Повышение эффективности службы занятости в Камчатском крае»</t>
  </si>
  <si>
    <t>Подпрограмма 9                                                                                    «Поддержка рынка труда и занятости граждан в Камчатском крае»</t>
  </si>
  <si>
    <t>Основное мероприятие А.1                                                                                           Организация профессионального обучения и дополнительного профессионального образования членов семей военнослужащих</t>
  </si>
  <si>
    <t>Подпрограмма А                                                                                                        «Дополнительные меры поддержки членам семей участников специальной военной операции на территориях Донецкой Народной Республики, Луганской Народной Республики и Украины по профессиональному обучению и дополнительному профессиональному образованию»</t>
  </si>
  <si>
    <t>Основное мероприятие 7.2                                                                                       Сопровождение инвалидов, включая инвалидов молодого возраста, при трудоустройстве</t>
  </si>
  <si>
    <t>Основное мероприятие 7.1                                                                                       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</t>
  </si>
  <si>
    <t>Подпрограмма 7                                                                                                      «Сопровождение при содействии занятости инвалидов, включая инвалидов молодого возраста»</t>
  </si>
  <si>
    <t>Подпрограмма 6                                                                                                                «Повышение мобильности трудовых ресурсов Камчатского края»</t>
  </si>
  <si>
    <t>Основное мероприятие 5.3                                                                                         Обеспечение непрерывной подготовки работников по охране труда, в том числе на основе современных технологий обучения</t>
  </si>
  <si>
    <t>Основное мероприятие 4.2                                                                                            Освоение финансовых средств, направленных на обеспечение государственных нужд</t>
  </si>
  <si>
    <t>Основное мероприятие 4.1                                                                                       Освоение финансовых средств, направленных на оплату труда и дополнительных выплат и компенсаций с учетом страховых взносов</t>
  </si>
  <si>
    <t>Основное мероприятие 3.1                                                                                        Организация целевого обучения граждан</t>
  </si>
  <si>
    <t>Государственная программа Камчатского края                                                       «Содействие занятости населения Камчатского края»</t>
  </si>
  <si>
    <t>Подпрограмма 1                                                                                                             «Активная политика занятости населения и социальная поддержка безработных граждан»</t>
  </si>
  <si>
    <t>Подпрограмма 2                                                                                                           «Управление миграционными потоками в Камчатском крае»</t>
  </si>
  <si>
    <t>34.</t>
  </si>
  <si>
    <t>Региональный проект "Содействие занятости". Организация профессионального обучения и дополнительного профессионального образования работников промышленных предприятий</t>
  </si>
  <si>
    <t>Региональный проект "Содействие занятости". 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</si>
  <si>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Региональный проект "Содействие занятости". 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</si>
</sst>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1" fillId="0" borderId="0" xfId="0" applyFont="1" applyFill="1"/>
    <xf numFmtId="0" fontId="9" fillId="0" borderId="0" xfId="1" applyAlignment="1">
      <alignment vertical="top" wrapText="1"/>
    </xf>
    <xf numFmtId="0" fontId="9" fillId="0" borderId="0" xfId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0" borderId="2" xfId="1" applyBorder="1" applyAlignment="1">
      <alignment vertical="top" wrapText="1"/>
    </xf>
    <xf numFmtId="0" fontId="9" fillId="0" borderId="3" xfId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9" fillId="0" borderId="5" xfId="1" applyBorder="1" applyAlignment="1">
      <alignment vertical="top" wrapText="1"/>
    </xf>
    <xf numFmtId="0" fontId="9" fillId="0" borderId="6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/>
    <xf numFmtId="164" fontId="0" fillId="0" borderId="0" xfId="0" applyNumberFormat="1" applyAlignment="1"/>
    <xf numFmtId="164" fontId="3" fillId="2" borderId="0" xfId="0" applyNumberFormat="1" applyFont="1" applyFill="1"/>
    <xf numFmtId="0" fontId="1" fillId="0" borderId="0" xfId="0" applyFont="1" applyFill="1" applyAlignment="1">
      <alignment horizontal="right"/>
    </xf>
    <xf numFmtId="0" fontId="3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/>
    <xf numFmtId="0" fontId="3" fillId="2" borderId="1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6" fontId="3" fillId="2" borderId="14" xfId="0" applyNumberFormat="1" applyFont="1" applyFill="1" applyBorder="1" applyAlignment="1">
      <alignment horizontal="center" vertical="top" wrapText="1"/>
    </xf>
    <xf numFmtId="16" fontId="3" fillId="2" borderId="18" xfId="0" applyNumberFormat="1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9" fillId="0" borderId="0" xfId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zoomScale="80" zoomScaleNormal="80" zoomScaleSheetLayoutView="73" workbookViewId="0">
      <selection activeCell="H1" sqref="H1"/>
    </sheetView>
  </sheetViews>
  <sheetFormatPr defaultRowHeight="13.2" x14ac:dyDescent="0.25"/>
  <cols>
    <col min="1" max="1" width="6.109375" style="1" customWidth="1"/>
    <col min="2" max="2" width="61.44140625" style="1" customWidth="1"/>
    <col min="3" max="3" width="37.6640625" style="1" customWidth="1"/>
    <col min="4" max="4" width="16.33203125" style="1" customWidth="1"/>
    <col min="5" max="5" width="24.6640625" style="1" customWidth="1"/>
    <col min="6" max="6" width="22.33203125" style="1" customWidth="1"/>
    <col min="7" max="7" width="23.109375" style="1" customWidth="1"/>
    <col min="8" max="8" width="21" style="1" customWidth="1"/>
    <col min="9" max="9" width="21.88671875" style="1" customWidth="1"/>
    <col min="10" max="10" width="19.5546875" style="1" customWidth="1"/>
  </cols>
  <sheetData>
    <row r="1" spans="1:10" ht="58.95" customHeight="1" x14ac:dyDescent="0.25">
      <c r="A1" s="38"/>
      <c r="B1" s="39"/>
      <c r="C1" s="39"/>
      <c r="D1" s="39"/>
      <c r="E1" s="39"/>
      <c r="F1" s="39"/>
      <c r="G1" s="40"/>
      <c r="H1" s="39"/>
      <c r="I1" s="50" t="s">
        <v>41</v>
      </c>
      <c r="J1" s="50"/>
    </row>
    <row r="2" spans="1:10" ht="13.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6" x14ac:dyDescent="0.3">
      <c r="A3" s="51" t="s">
        <v>36</v>
      </c>
      <c r="B3" s="51"/>
      <c r="C3" s="51"/>
      <c r="D3" s="51"/>
      <c r="E3" s="51"/>
      <c r="F3" s="52"/>
      <c r="G3" s="52"/>
      <c r="H3" s="52"/>
      <c r="I3" s="52"/>
      <c r="J3" s="52"/>
    </row>
    <row r="4" spans="1:10" ht="24.6" customHeight="1" x14ac:dyDescent="0.25">
      <c r="A4" s="24"/>
      <c r="B4" s="24"/>
      <c r="C4" s="24"/>
      <c r="D4" s="24"/>
      <c r="E4" s="24"/>
      <c r="F4" s="24"/>
      <c r="G4" s="41"/>
      <c r="H4" s="41"/>
      <c r="I4" s="41"/>
      <c r="J4" s="25"/>
    </row>
    <row r="5" spans="1:10" ht="27.6" x14ac:dyDescent="0.25">
      <c r="A5" s="53" t="s">
        <v>47</v>
      </c>
      <c r="B5" s="53" t="s">
        <v>28</v>
      </c>
      <c r="C5" s="53" t="s">
        <v>20</v>
      </c>
      <c r="D5" s="26" t="s">
        <v>21</v>
      </c>
      <c r="E5" s="55" t="s">
        <v>44</v>
      </c>
      <c r="F5" s="56"/>
      <c r="G5" s="56"/>
      <c r="H5" s="56"/>
      <c r="I5" s="56"/>
      <c r="J5" s="56"/>
    </row>
    <row r="6" spans="1:10" ht="13.8" x14ac:dyDescent="0.25">
      <c r="A6" s="54"/>
      <c r="B6" s="54"/>
      <c r="C6" s="54"/>
      <c r="D6" s="37" t="s">
        <v>22</v>
      </c>
      <c r="E6" s="33" t="s">
        <v>23</v>
      </c>
      <c r="F6" s="33" t="s">
        <v>80</v>
      </c>
      <c r="G6" s="33" t="s">
        <v>81</v>
      </c>
      <c r="H6" s="33" t="s">
        <v>82</v>
      </c>
      <c r="I6" s="33" t="s">
        <v>83</v>
      </c>
      <c r="J6" s="33" t="s">
        <v>84</v>
      </c>
    </row>
    <row r="7" spans="1:10" ht="15.6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</row>
    <row r="8" spans="1:10" ht="27.6" customHeight="1" x14ac:dyDescent="0.25">
      <c r="A8" s="57" t="s">
        <v>29</v>
      </c>
      <c r="B8" s="45" t="s">
        <v>104</v>
      </c>
      <c r="C8" s="29" t="s">
        <v>26</v>
      </c>
      <c r="D8" s="30"/>
      <c r="E8" s="31">
        <f>F8+G8+H8+I8+J8</f>
        <v>3490078.8683200004</v>
      </c>
      <c r="F8" s="31">
        <f>F9+F10</f>
        <v>711195.86719000002</v>
      </c>
      <c r="G8" s="31">
        <f t="shared" ref="G8:J8" si="0">G9+G10</f>
        <v>675857.99522000004</v>
      </c>
      <c r="H8" s="31">
        <f t="shared" si="0"/>
        <v>734884.63000000012</v>
      </c>
      <c r="I8" s="31">
        <f t="shared" si="0"/>
        <v>720121.62</v>
      </c>
      <c r="J8" s="31">
        <f t="shared" si="0"/>
        <v>648018.75591000007</v>
      </c>
    </row>
    <row r="9" spans="1:10" ht="34.200000000000003" customHeight="1" x14ac:dyDescent="0.25">
      <c r="A9" s="58"/>
      <c r="B9" s="46"/>
      <c r="C9" s="29" t="s">
        <v>27</v>
      </c>
      <c r="D9" s="30">
        <v>829</v>
      </c>
      <c r="E9" s="31">
        <f>F9+G9+H9+I9+J9</f>
        <v>1224910.6000000001</v>
      </c>
      <c r="F9" s="31">
        <f>F14+F35+F53+F62+F80+F89+F47+F98+F104+F116</f>
        <v>294010.90000000002</v>
      </c>
      <c r="G9" s="31">
        <f>G14+G35+G53+G62+G80+G89+G47+G98+G104+G116</f>
        <v>270551.10000000003</v>
      </c>
      <c r="H9" s="31">
        <f>H14+H35+H53+H62+H80+H89+H47+H98+H104+H116</f>
        <v>256011</v>
      </c>
      <c r="I9" s="31">
        <f>I14+I35+I53+I62+I80+I89+I47+I98+I104+I116</f>
        <v>240359.1</v>
      </c>
      <c r="J9" s="31">
        <f>J14+J35+J53+J62+J80+J89+J47+J98+J104+J116</f>
        <v>163978.5</v>
      </c>
    </row>
    <row r="10" spans="1:10" ht="34.200000000000003" customHeight="1" x14ac:dyDescent="0.25">
      <c r="A10" s="58"/>
      <c r="B10" s="46"/>
      <c r="C10" s="29" t="s">
        <v>24</v>
      </c>
      <c r="D10" s="30"/>
      <c r="E10" s="31">
        <f t="shared" ref="E10:E17" si="1">F10+G10+H10+I10+J10</f>
        <v>2265168.2683200003</v>
      </c>
      <c r="F10" s="31">
        <f>F11+F12</f>
        <v>417184.96719</v>
      </c>
      <c r="G10" s="31">
        <f>G11+G12</f>
        <v>405306.89522000001</v>
      </c>
      <c r="H10" s="31">
        <f>H11+H12</f>
        <v>478873.63000000006</v>
      </c>
      <c r="I10" s="31">
        <f>I11+I12</f>
        <v>479762.51999999996</v>
      </c>
      <c r="J10" s="31">
        <f>J11+J12</f>
        <v>484040.25591000001</v>
      </c>
    </row>
    <row r="11" spans="1:10" ht="34.200000000000003" customHeight="1" x14ac:dyDescent="0.25">
      <c r="A11" s="58"/>
      <c r="B11" s="46"/>
      <c r="C11" s="29" t="s">
        <v>25</v>
      </c>
      <c r="D11" s="30">
        <v>829</v>
      </c>
      <c r="E11" s="31">
        <f t="shared" si="1"/>
        <v>2167094.4838799997</v>
      </c>
      <c r="F11" s="31">
        <f>F16+F36+F54+F63+F81+F90+F48+F99+F105+F117</f>
        <v>400938.29475</v>
      </c>
      <c r="G11" s="31">
        <f>G16+G36+G54+G63+G81+G90+G48+G99+G105+G117</f>
        <v>386179.48321999999</v>
      </c>
      <c r="H11" s="31">
        <f>H16+H36+H54+H63+H81+H90+H48+H99+H105+H117</f>
        <v>457973.73000000004</v>
      </c>
      <c r="I11" s="31">
        <f>I16+I36+I54+I63+I81+I90+I48+I99+I105+I117</f>
        <v>458862.61999999994</v>
      </c>
      <c r="J11" s="31">
        <f>J16+J36+J54+J63+J81+J90+J48+J99+J105+J117</f>
        <v>463140.35590999998</v>
      </c>
    </row>
    <row r="12" spans="1:10" ht="34.200000000000003" customHeight="1" x14ac:dyDescent="0.25">
      <c r="A12" s="58"/>
      <c r="B12" s="46"/>
      <c r="C12" s="29" t="s">
        <v>25</v>
      </c>
      <c r="D12" s="30">
        <v>813</v>
      </c>
      <c r="E12" s="31">
        <f>F12+G12+H12+I12+J12</f>
        <v>98073.784439999989</v>
      </c>
      <c r="F12" s="31">
        <f>F17</f>
        <v>16246.67244</v>
      </c>
      <c r="G12" s="31">
        <f>G17</f>
        <v>19127.412</v>
      </c>
      <c r="H12" s="31">
        <f>H17</f>
        <v>20899.900000000001</v>
      </c>
      <c r="I12" s="31">
        <f>I17</f>
        <v>20899.900000000001</v>
      </c>
      <c r="J12" s="31">
        <f>J17</f>
        <v>20899.900000000001</v>
      </c>
    </row>
    <row r="13" spans="1:10" ht="29.4" customHeight="1" x14ac:dyDescent="0.25">
      <c r="A13" s="59" t="s">
        <v>30</v>
      </c>
      <c r="B13" s="45" t="s">
        <v>105</v>
      </c>
      <c r="C13" s="29" t="s">
        <v>26</v>
      </c>
      <c r="D13" s="30"/>
      <c r="E13" s="31">
        <f>F13+G13+H13+I13+J13</f>
        <v>2665258.0397100002</v>
      </c>
      <c r="F13" s="31">
        <f>F14+F15</f>
        <v>569189.18122000003</v>
      </c>
      <c r="G13" s="31">
        <f t="shared" ref="G13:J13" si="2">G14+G15</f>
        <v>497033.89749</v>
      </c>
      <c r="H13" s="31">
        <f t="shared" si="2"/>
        <v>519902.03600000008</v>
      </c>
      <c r="I13" s="31">
        <f t="shared" si="2"/>
        <v>535630.85</v>
      </c>
      <c r="J13" s="31">
        <f t="shared" si="2"/>
        <v>543502.07499999995</v>
      </c>
    </row>
    <row r="14" spans="1:10" ht="34.200000000000003" customHeight="1" x14ac:dyDescent="0.25">
      <c r="A14" s="60"/>
      <c r="B14" s="46"/>
      <c r="C14" s="29" t="s">
        <v>27</v>
      </c>
      <c r="D14" s="30">
        <v>829</v>
      </c>
      <c r="E14" s="31">
        <f t="shared" si="1"/>
        <v>879645.7</v>
      </c>
      <c r="F14" s="31">
        <f>F19+F23+F26+F29+F32</f>
        <v>229884.6</v>
      </c>
      <c r="G14" s="31">
        <f>G19+G23+G26+G29+G32</f>
        <v>169971.5</v>
      </c>
      <c r="H14" s="31">
        <f>H19+H23+H26+H29+H32</f>
        <v>152167.6</v>
      </c>
      <c r="I14" s="31">
        <f>I19+I23+I26+I29+I32</f>
        <v>163643.5</v>
      </c>
      <c r="J14" s="31">
        <f>J19+J23+J26+J29+J32</f>
        <v>163978.5</v>
      </c>
    </row>
    <row r="15" spans="1:10" ht="34.200000000000003" customHeight="1" x14ac:dyDescent="0.25">
      <c r="A15" s="60"/>
      <c r="B15" s="46"/>
      <c r="C15" s="29" t="s">
        <v>24</v>
      </c>
      <c r="D15" s="30"/>
      <c r="E15" s="31">
        <f t="shared" si="1"/>
        <v>1785612.3397099997</v>
      </c>
      <c r="F15" s="31">
        <f>F16+F17</f>
        <v>339304.58121999999</v>
      </c>
      <c r="G15" s="31">
        <f t="shared" ref="G15:J15" si="3">G16+G17</f>
        <v>327062.39749</v>
      </c>
      <c r="H15" s="31">
        <f t="shared" si="3"/>
        <v>367734.43600000005</v>
      </c>
      <c r="I15" s="31">
        <f t="shared" si="3"/>
        <v>371987.35</v>
      </c>
      <c r="J15" s="31">
        <f t="shared" si="3"/>
        <v>379523.57500000001</v>
      </c>
    </row>
    <row r="16" spans="1:10" ht="34.200000000000003" customHeight="1" x14ac:dyDescent="0.25">
      <c r="A16" s="60"/>
      <c r="B16" s="46"/>
      <c r="C16" s="29" t="s">
        <v>25</v>
      </c>
      <c r="D16" s="30">
        <v>829</v>
      </c>
      <c r="E16" s="31">
        <f t="shared" si="1"/>
        <v>1687538.5552700001</v>
      </c>
      <c r="F16" s="31">
        <f>F20+F24+F27+F30+F33</f>
        <v>323057.90878</v>
      </c>
      <c r="G16" s="31">
        <f>G20+G24+G27+G30+G33</f>
        <v>307934.98548999999</v>
      </c>
      <c r="H16" s="31">
        <f>H20+H24+H27+H30+H33</f>
        <v>346834.53600000002</v>
      </c>
      <c r="I16" s="31">
        <f>I20+I24+I27+I30+I33</f>
        <v>351087.44999999995</v>
      </c>
      <c r="J16" s="31">
        <f>J20+J24+J27+J30+J33</f>
        <v>358623.67499999999</v>
      </c>
    </row>
    <row r="17" spans="1:10" ht="34.200000000000003" customHeight="1" x14ac:dyDescent="0.25">
      <c r="A17" s="60"/>
      <c r="B17" s="46"/>
      <c r="C17" s="29" t="s">
        <v>25</v>
      </c>
      <c r="D17" s="30">
        <v>813</v>
      </c>
      <c r="E17" s="31">
        <f t="shared" si="1"/>
        <v>98073.784439999989</v>
      </c>
      <c r="F17" s="31">
        <f>F21</f>
        <v>16246.67244</v>
      </c>
      <c r="G17" s="31">
        <f>G21</f>
        <v>19127.412</v>
      </c>
      <c r="H17" s="31">
        <f>H21</f>
        <v>20899.900000000001</v>
      </c>
      <c r="I17" s="31">
        <f>I21</f>
        <v>20899.900000000001</v>
      </c>
      <c r="J17" s="31">
        <f>J21</f>
        <v>20899.900000000001</v>
      </c>
    </row>
    <row r="18" spans="1:10" ht="34.200000000000003" customHeight="1" x14ac:dyDescent="0.25">
      <c r="A18" s="57" t="s">
        <v>33</v>
      </c>
      <c r="B18" s="72" t="s">
        <v>48</v>
      </c>
      <c r="C18" s="29" t="s">
        <v>26</v>
      </c>
      <c r="D18" s="30"/>
      <c r="E18" s="31">
        <f>F18+G18+H18+I18+J18</f>
        <v>246071.29962000001</v>
      </c>
      <c r="F18" s="31">
        <f>F19+F21+F20</f>
        <v>45759.953410000002</v>
      </c>
      <c r="G18" s="31">
        <f t="shared" ref="G18:J18" si="4">G19+G21+G20</f>
        <v>37684.145210000002</v>
      </c>
      <c r="H18" s="31">
        <f t="shared" si="4"/>
        <v>48090.046000000002</v>
      </c>
      <c r="I18" s="31">
        <f t="shared" si="4"/>
        <v>55003.5</v>
      </c>
      <c r="J18" s="31">
        <f t="shared" si="4"/>
        <v>59533.654999999999</v>
      </c>
    </row>
    <row r="19" spans="1:10" ht="34.200000000000003" customHeight="1" x14ac:dyDescent="0.25">
      <c r="A19" s="58"/>
      <c r="B19" s="72"/>
      <c r="C19" s="29" t="s">
        <v>27</v>
      </c>
      <c r="D19" s="30">
        <v>829</v>
      </c>
      <c r="E19" s="31">
        <f t="shared" ref="E19:E96" si="5">F19+G19+H19+I19+J19</f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 spans="1:10" ht="34.200000000000003" customHeight="1" x14ac:dyDescent="0.25">
      <c r="A20" s="58"/>
      <c r="B20" s="72"/>
      <c r="C20" s="29" t="s">
        <v>25</v>
      </c>
      <c r="D20" s="30">
        <v>829</v>
      </c>
      <c r="E20" s="31">
        <f t="shared" si="5"/>
        <v>147997.51518000002</v>
      </c>
      <c r="F20" s="31">
        <v>29513.28097</v>
      </c>
      <c r="G20" s="31">
        <v>18556.733209999999</v>
      </c>
      <c r="H20" s="31">
        <v>27190.146000000001</v>
      </c>
      <c r="I20" s="31">
        <v>34103.599999999999</v>
      </c>
      <c r="J20" s="31">
        <v>38633.754999999997</v>
      </c>
    </row>
    <row r="21" spans="1:10" ht="34.200000000000003" customHeight="1" x14ac:dyDescent="0.25">
      <c r="A21" s="67"/>
      <c r="B21" s="72"/>
      <c r="C21" s="29" t="s">
        <v>25</v>
      </c>
      <c r="D21" s="30">
        <v>813</v>
      </c>
      <c r="E21" s="31">
        <f t="shared" si="5"/>
        <v>98073.784439999989</v>
      </c>
      <c r="F21" s="31">
        <v>16246.67244</v>
      </c>
      <c r="G21" s="31">
        <v>19127.412</v>
      </c>
      <c r="H21" s="31">
        <v>20899.900000000001</v>
      </c>
      <c r="I21" s="31">
        <v>20899.900000000001</v>
      </c>
      <c r="J21" s="31">
        <v>20899.900000000001</v>
      </c>
    </row>
    <row r="22" spans="1:10" ht="34.200000000000003" customHeight="1" x14ac:dyDescent="0.25">
      <c r="A22" s="57" t="s">
        <v>31</v>
      </c>
      <c r="B22" s="45" t="s">
        <v>49</v>
      </c>
      <c r="C22" s="32" t="s">
        <v>26</v>
      </c>
      <c r="D22" s="30"/>
      <c r="E22" s="31">
        <f t="shared" si="5"/>
        <v>859845.7</v>
      </c>
      <c r="F22" s="31">
        <f t="shared" ref="F22:J22" si="6">F23+F24</f>
        <v>210084.6</v>
      </c>
      <c r="G22" s="31">
        <f t="shared" si="6"/>
        <v>169971.5</v>
      </c>
      <c r="H22" s="31">
        <f t="shared" si="6"/>
        <v>152167.6</v>
      </c>
      <c r="I22" s="31">
        <f t="shared" si="6"/>
        <v>163643.5</v>
      </c>
      <c r="J22" s="31">
        <f t="shared" si="6"/>
        <v>163978.5</v>
      </c>
    </row>
    <row r="23" spans="1:10" ht="34.200000000000003" customHeight="1" x14ac:dyDescent="0.25">
      <c r="A23" s="61"/>
      <c r="B23" s="65"/>
      <c r="C23" s="32" t="s">
        <v>27</v>
      </c>
      <c r="D23" s="30">
        <v>829</v>
      </c>
      <c r="E23" s="31">
        <f t="shared" si="5"/>
        <v>859845.7</v>
      </c>
      <c r="F23" s="31">
        <v>210084.6</v>
      </c>
      <c r="G23" s="31">
        <v>169971.5</v>
      </c>
      <c r="H23" s="31">
        <v>152167.6</v>
      </c>
      <c r="I23" s="31">
        <v>163643.5</v>
      </c>
      <c r="J23" s="31">
        <v>163978.5</v>
      </c>
    </row>
    <row r="24" spans="1:10" ht="34.200000000000003" customHeight="1" x14ac:dyDescent="0.25">
      <c r="A24" s="62"/>
      <c r="B24" s="66"/>
      <c r="C24" s="32" t="s">
        <v>25</v>
      </c>
      <c r="D24" s="30">
        <v>829</v>
      </c>
      <c r="E24" s="31">
        <f t="shared" si="5"/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</row>
    <row r="25" spans="1:10" ht="29.4" customHeight="1" x14ac:dyDescent="0.25">
      <c r="A25" s="57" t="s">
        <v>34</v>
      </c>
      <c r="B25" s="45" t="s">
        <v>50</v>
      </c>
      <c r="C25" s="32" t="s">
        <v>26</v>
      </c>
      <c r="D25" s="30"/>
      <c r="E25" s="31">
        <f t="shared" si="5"/>
        <v>0</v>
      </c>
      <c r="F25" s="31">
        <f t="shared" ref="F25:J25" si="7">F27+F26</f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</row>
    <row r="26" spans="1:10" ht="26.4" customHeight="1" x14ac:dyDescent="0.25">
      <c r="A26" s="58"/>
      <c r="B26" s="63"/>
      <c r="C26" s="32" t="s">
        <v>27</v>
      </c>
      <c r="D26" s="30">
        <v>829</v>
      </c>
      <c r="E26" s="31">
        <f t="shared" si="5"/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</row>
    <row r="27" spans="1:10" ht="29.4" customHeight="1" x14ac:dyDescent="0.25">
      <c r="A27" s="67"/>
      <c r="B27" s="64"/>
      <c r="C27" s="32" t="s">
        <v>25</v>
      </c>
      <c r="D27" s="30">
        <v>829</v>
      </c>
      <c r="E27" s="31">
        <f t="shared" si="5"/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</row>
    <row r="28" spans="1:10" ht="29.7" customHeight="1" x14ac:dyDescent="0.25">
      <c r="A28" s="57" t="s">
        <v>32</v>
      </c>
      <c r="B28" s="45" t="s">
        <v>51</v>
      </c>
      <c r="C28" s="32" t="s">
        <v>26</v>
      </c>
      <c r="D28" s="30"/>
      <c r="E28" s="31">
        <f t="shared" si="5"/>
        <v>1539341.0400899998</v>
      </c>
      <c r="F28" s="31">
        <f t="shared" ref="F28:J28" si="8">F30+F29</f>
        <v>293344.62780999998</v>
      </c>
      <c r="G28" s="31">
        <f t="shared" si="8"/>
        <v>289378.25228000002</v>
      </c>
      <c r="H28" s="31">
        <f t="shared" si="8"/>
        <v>319644.39</v>
      </c>
      <c r="I28" s="31">
        <f t="shared" si="8"/>
        <v>316983.84999999998</v>
      </c>
      <c r="J28" s="31">
        <f t="shared" si="8"/>
        <v>319989.92</v>
      </c>
    </row>
    <row r="29" spans="1:10" ht="30" customHeight="1" x14ac:dyDescent="0.25">
      <c r="A29" s="58"/>
      <c r="B29" s="46"/>
      <c r="C29" s="32" t="s">
        <v>27</v>
      </c>
      <c r="D29" s="30">
        <v>829</v>
      </c>
      <c r="E29" s="31">
        <f t="shared" si="5"/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</row>
    <row r="30" spans="1:10" ht="33.9" customHeight="1" x14ac:dyDescent="0.25">
      <c r="A30" s="67"/>
      <c r="B30" s="47"/>
      <c r="C30" s="32" t="s">
        <v>25</v>
      </c>
      <c r="D30" s="30">
        <v>829</v>
      </c>
      <c r="E30" s="31">
        <f t="shared" si="5"/>
        <v>1539341.0400899998</v>
      </c>
      <c r="F30" s="31">
        <v>293344.62780999998</v>
      </c>
      <c r="G30" s="31">
        <v>289378.25228000002</v>
      </c>
      <c r="H30" s="31">
        <v>319644.39</v>
      </c>
      <c r="I30" s="31">
        <v>316983.84999999998</v>
      </c>
      <c r="J30" s="31">
        <v>319989.92</v>
      </c>
    </row>
    <row r="31" spans="1:10" ht="34.200000000000003" customHeight="1" x14ac:dyDescent="0.25">
      <c r="A31" s="57" t="s">
        <v>35</v>
      </c>
      <c r="B31" s="45" t="s">
        <v>37</v>
      </c>
      <c r="C31" s="32" t="s">
        <v>26</v>
      </c>
      <c r="D31" s="30"/>
      <c r="E31" s="31">
        <f>F31+G31+H31+I31+J31</f>
        <v>20000</v>
      </c>
      <c r="F31" s="31">
        <f t="shared" ref="F31:J31" si="9">F33+F32</f>
        <v>20000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</row>
    <row r="32" spans="1:10" ht="34.200000000000003" customHeight="1" x14ac:dyDescent="0.25">
      <c r="A32" s="58"/>
      <c r="B32" s="46"/>
      <c r="C32" s="32" t="s">
        <v>27</v>
      </c>
      <c r="D32" s="30">
        <v>829</v>
      </c>
      <c r="E32" s="31">
        <f t="shared" si="5"/>
        <v>19800</v>
      </c>
      <c r="F32" s="31">
        <v>19800</v>
      </c>
      <c r="G32" s="31">
        <v>0</v>
      </c>
      <c r="H32" s="31">
        <v>0</v>
      </c>
      <c r="I32" s="31">
        <v>0</v>
      </c>
      <c r="J32" s="31">
        <v>0</v>
      </c>
    </row>
    <row r="33" spans="1:10" ht="34.200000000000003" customHeight="1" x14ac:dyDescent="0.25">
      <c r="A33" s="67"/>
      <c r="B33" s="47"/>
      <c r="C33" s="32" t="s">
        <v>25</v>
      </c>
      <c r="D33" s="30">
        <v>829</v>
      </c>
      <c r="E33" s="31">
        <f t="shared" si="5"/>
        <v>200</v>
      </c>
      <c r="F33" s="31">
        <v>200</v>
      </c>
      <c r="G33" s="31">
        <v>0</v>
      </c>
      <c r="H33" s="31">
        <v>0</v>
      </c>
      <c r="I33" s="31">
        <v>0</v>
      </c>
      <c r="J33" s="31">
        <v>0</v>
      </c>
    </row>
    <row r="34" spans="1:10" ht="26.4" customHeight="1" x14ac:dyDescent="0.25">
      <c r="A34" s="57" t="s">
        <v>45</v>
      </c>
      <c r="B34" s="45" t="s">
        <v>106</v>
      </c>
      <c r="C34" s="32" t="s">
        <v>26</v>
      </c>
      <c r="D34" s="30">
        <v>829</v>
      </c>
      <c r="E34" s="31">
        <f t="shared" si="5"/>
        <v>0</v>
      </c>
      <c r="F34" s="31">
        <f t="shared" ref="F34:J34" si="10">F35+F36</f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</row>
    <row r="35" spans="1:10" ht="28.2" customHeight="1" x14ac:dyDescent="0.25">
      <c r="A35" s="61"/>
      <c r="B35" s="65"/>
      <c r="C35" s="32" t="s">
        <v>27</v>
      </c>
      <c r="D35" s="30">
        <v>829</v>
      </c>
      <c r="E35" s="31">
        <f t="shared" si="5"/>
        <v>0</v>
      </c>
      <c r="F35" s="31">
        <f t="shared" ref="F35:J36" si="11">F38+F41+F44</f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</row>
    <row r="36" spans="1:10" ht="30" customHeight="1" x14ac:dyDescent="0.25">
      <c r="A36" s="62"/>
      <c r="B36" s="66"/>
      <c r="C36" s="32" t="s">
        <v>25</v>
      </c>
      <c r="D36" s="30">
        <v>829</v>
      </c>
      <c r="E36" s="31">
        <f t="shared" si="5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</row>
    <row r="37" spans="1:10" ht="25.95" customHeight="1" x14ac:dyDescent="0.25">
      <c r="A37" s="57" t="s">
        <v>46</v>
      </c>
      <c r="B37" s="45" t="s">
        <v>52</v>
      </c>
      <c r="C37" s="32" t="s">
        <v>26</v>
      </c>
      <c r="D37" s="30">
        <v>829</v>
      </c>
      <c r="E37" s="31">
        <f t="shared" si="5"/>
        <v>0</v>
      </c>
      <c r="F37" s="31">
        <f t="shared" ref="F37:J37" si="12">F38+F39</f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</row>
    <row r="38" spans="1:10" ht="26.4" customHeight="1" x14ac:dyDescent="0.25">
      <c r="A38" s="61"/>
      <c r="B38" s="65"/>
      <c r="C38" s="32" t="s">
        <v>27</v>
      </c>
      <c r="D38" s="30">
        <v>829</v>
      </c>
      <c r="E38" s="31">
        <f t="shared" si="5"/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</row>
    <row r="39" spans="1:10" ht="28.2" customHeight="1" x14ac:dyDescent="0.25">
      <c r="A39" s="62"/>
      <c r="B39" s="66"/>
      <c r="C39" s="32" t="s">
        <v>25</v>
      </c>
      <c r="D39" s="30">
        <v>829</v>
      </c>
      <c r="E39" s="31">
        <f t="shared" si="5"/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</row>
    <row r="40" spans="1:10" ht="30.6" customHeight="1" x14ac:dyDescent="0.25">
      <c r="A40" s="57" t="s">
        <v>54</v>
      </c>
      <c r="B40" s="68" t="s">
        <v>53</v>
      </c>
      <c r="C40" s="32" t="s">
        <v>26</v>
      </c>
      <c r="D40" s="30">
        <v>829</v>
      </c>
      <c r="E40" s="31">
        <f t="shared" si="5"/>
        <v>0</v>
      </c>
      <c r="F40" s="31">
        <f t="shared" ref="F40:J40" si="13">F41+F42</f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</row>
    <row r="41" spans="1:10" ht="34.200000000000003" customHeight="1" x14ac:dyDescent="0.25">
      <c r="A41" s="61"/>
      <c r="B41" s="74"/>
      <c r="C41" s="32" t="s">
        <v>27</v>
      </c>
      <c r="D41" s="30">
        <v>829</v>
      </c>
      <c r="E41" s="31">
        <f t="shared" si="5"/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</row>
    <row r="42" spans="1:10" ht="34.200000000000003" customHeight="1" x14ac:dyDescent="0.25">
      <c r="A42" s="62"/>
      <c r="B42" s="75"/>
      <c r="C42" s="32" t="s">
        <v>25</v>
      </c>
      <c r="D42" s="30">
        <v>829</v>
      </c>
      <c r="E42" s="31">
        <f t="shared" si="5"/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</row>
    <row r="43" spans="1:10" ht="34.200000000000003" customHeight="1" x14ac:dyDescent="0.25">
      <c r="A43" s="57" t="s">
        <v>56</v>
      </c>
      <c r="B43" s="68" t="s">
        <v>55</v>
      </c>
      <c r="C43" s="32" t="s">
        <v>26</v>
      </c>
      <c r="D43" s="30">
        <v>829</v>
      </c>
      <c r="E43" s="31">
        <f t="shared" si="5"/>
        <v>0</v>
      </c>
      <c r="F43" s="31">
        <f t="shared" ref="F43:I43" si="14">SUM(F44:F45)</f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ref="J43" si="15">SUM(J44:J45)</f>
        <v>0</v>
      </c>
    </row>
    <row r="44" spans="1:10" ht="34.200000000000003" customHeight="1" x14ac:dyDescent="0.25">
      <c r="A44" s="61"/>
      <c r="B44" s="74"/>
      <c r="C44" s="32" t="s">
        <v>27</v>
      </c>
      <c r="D44" s="30">
        <v>829</v>
      </c>
      <c r="E44" s="31">
        <f t="shared" si="5"/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</row>
    <row r="45" spans="1:10" ht="34.200000000000003" customHeight="1" x14ac:dyDescent="0.25">
      <c r="A45" s="62"/>
      <c r="B45" s="75"/>
      <c r="C45" s="32" t="s">
        <v>25</v>
      </c>
      <c r="D45" s="30">
        <v>829</v>
      </c>
      <c r="E45" s="31">
        <f t="shared" si="5"/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</row>
    <row r="46" spans="1:10" ht="34.200000000000003" customHeight="1" x14ac:dyDescent="0.25">
      <c r="A46" s="43" t="s">
        <v>57</v>
      </c>
      <c r="B46" s="44" t="s">
        <v>38</v>
      </c>
      <c r="C46" s="21" t="s">
        <v>26</v>
      </c>
      <c r="D46" s="22"/>
      <c r="E46" s="31">
        <f t="shared" ref="E46:E51" si="16">F46+G46+H46+I46+J46</f>
        <v>13253.460920000001</v>
      </c>
      <c r="F46" s="23">
        <f>SUM(F47:F48)</f>
        <v>0</v>
      </c>
      <c r="G46" s="23">
        <f>SUM(G47:G48)</f>
        <v>809.46091999999999</v>
      </c>
      <c r="H46" s="23">
        <f>SUM(H47:H48)</f>
        <v>3781.6</v>
      </c>
      <c r="I46" s="23">
        <f>SUM(I47:I48)</f>
        <v>4331.2</v>
      </c>
      <c r="J46" s="23">
        <f>SUM(J47:J48)</f>
        <v>4331.2</v>
      </c>
    </row>
    <row r="47" spans="1:10" ht="34.200000000000003" customHeight="1" x14ac:dyDescent="0.25">
      <c r="A47" s="43"/>
      <c r="B47" s="44"/>
      <c r="C47" s="21" t="s">
        <v>27</v>
      </c>
      <c r="D47" s="22">
        <v>829</v>
      </c>
      <c r="E47" s="31">
        <f t="shared" si="16"/>
        <v>0</v>
      </c>
      <c r="F47" s="23">
        <f>F50</f>
        <v>0</v>
      </c>
      <c r="G47" s="23">
        <f t="shared" ref="G47:J47" si="17">G50</f>
        <v>0</v>
      </c>
      <c r="H47" s="23">
        <f t="shared" si="17"/>
        <v>0</v>
      </c>
      <c r="I47" s="23">
        <f t="shared" si="17"/>
        <v>0</v>
      </c>
      <c r="J47" s="23">
        <f t="shared" si="17"/>
        <v>0</v>
      </c>
    </row>
    <row r="48" spans="1:10" ht="34.200000000000003" customHeight="1" x14ac:dyDescent="0.25">
      <c r="A48" s="43"/>
      <c r="B48" s="44"/>
      <c r="C48" s="21" t="s">
        <v>42</v>
      </c>
      <c r="D48" s="22">
        <v>829</v>
      </c>
      <c r="E48" s="31">
        <f t="shared" si="16"/>
        <v>13253.460920000001</v>
      </c>
      <c r="F48" s="23">
        <f>F51</f>
        <v>0</v>
      </c>
      <c r="G48" s="23">
        <f t="shared" ref="G48:J48" si="18">G51</f>
        <v>809.46091999999999</v>
      </c>
      <c r="H48" s="23">
        <f t="shared" si="18"/>
        <v>3781.6</v>
      </c>
      <c r="I48" s="23">
        <f t="shared" si="18"/>
        <v>4331.2</v>
      </c>
      <c r="J48" s="23">
        <f t="shared" si="18"/>
        <v>4331.2</v>
      </c>
    </row>
    <row r="49" spans="1:10" ht="34.200000000000003" customHeight="1" x14ac:dyDescent="0.25">
      <c r="A49" s="43" t="s">
        <v>58</v>
      </c>
      <c r="B49" s="44" t="s">
        <v>103</v>
      </c>
      <c r="C49" s="21" t="s">
        <v>26</v>
      </c>
      <c r="D49" s="22"/>
      <c r="E49" s="31">
        <f t="shared" si="16"/>
        <v>13253.460920000001</v>
      </c>
      <c r="F49" s="23">
        <f>SUM(F50:F51)</f>
        <v>0</v>
      </c>
      <c r="G49" s="23">
        <f>SUM(G50:G51)</f>
        <v>809.46091999999999</v>
      </c>
      <c r="H49" s="23">
        <f>SUM(H50:H51)</f>
        <v>3781.6</v>
      </c>
      <c r="I49" s="23">
        <f>SUM(I50:I51)</f>
        <v>4331.2</v>
      </c>
      <c r="J49" s="23">
        <f>SUM(J50:J51)</f>
        <v>4331.2</v>
      </c>
    </row>
    <row r="50" spans="1:10" ht="34.200000000000003" customHeight="1" x14ac:dyDescent="0.25">
      <c r="A50" s="43"/>
      <c r="B50" s="44"/>
      <c r="C50" s="21" t="s">
        <v>27</v>
      </c>
      <c r="D50" s="22">
        <v>829</v>
      </c>
      <c r="E50" s="31">
        <f t="shared" si="16"/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</row>
    <row r="51" spans="1:10" ht="34.200000000000003" customHeight="1" x14ac:dyDescent="0.25">
      <c r="A51" s="43"/>
      <c r="B51" s="44"/>
      <c r="C51" s="21" t="s">
        <v>42</v>
      </c>
      <c r="D51" s="22">
        <v>829</v>
      </c>
      <c r="E51" s="31">
        <f t="shared" si="16"/>
        <v>13253.460920000001</v>
      </c>
      <c r="F51" s="23">
        <v>0</v>
      </c>
      <c r="G51" s="23">
        <v>809.46091999999999</v>
      </c>
      <c r="H51" s="23">
        <v>3781.6</v>
      </c>
      <c r="I51" s="23">
        <v>4331.2</v>
      </c>
      <c r="J51" s="23">
        <v>4331.2</v>
      </c>
    </row>
    <row r="52" spans="1:10" ht="34.200000000000003" customHeight="1" x14ac:dyDescent="0.25">
      <c r="A52" s="73" t="s">
        <v>59</v>
      </c>
      <c r="B52" s="72" t="s">
        <v>39</v>
      </c>
      <c r="C52" s="32" t="s">
        <v>26</v>
      </c>
      <c r="D52" s="30">
        <v>829</v>
      </c>
      <c r="E52" s="31">
        <f t="shared" si="5"/>
        <v>431879.90576999995</v>
      </c>
      <c r="F52" s="31">
        <f>F53+F54</f>
        <v>71009.452529999995</v>
      </c>
      <c r="G52" s="31">
        <f t="shared" ref="G52:J52" si="19">G53+G54</f>
        <v>70362.630420000001</v>
      </c>
      <c r="H52" s="31">
        <f t="shared" si="19"/>
        <v>97243.770869999993</v>
      </c>
      <c r="I52" s="31">
        <f t="shared" si="19"/>
        <v>96507.971039999989</v>
      </c>
      <c r="J52" s="31">
        <f t="shared" si="19"/>
        <v>96756.08090999999</v>
      </c>
    </row>
    <row r="53" spans="1:10" ht="34.200000000000003" customHeight="1" x14ac:dyDescent="0.25">
      <c r="A53" s="73"/>
      <c r="B53" s="72"/>
      <c r="C53" s="32" t="s">
        <v>27</v>
      </c>
      <c r="D53" s="30">
        <v>829</v>
      </c>
      <c r="E53" s="31">
        <f t="shared" si="5"/>
        <v>0</v>
      </c>
      <c r="F53" s="31">
        <f>F56+F59</f>
        <v>0</v>
      </c>
      <c r="G53" s="31">
        <f t="shared" ref="G53:J54" si="20">G56+G59</f>
        <v>0</v>
      </c>
      <c r="H53" s="31">
        <f t="shared" si="20"/>
        <v>0</v>
      </c>
      <c r="I53" s="31">
        <f t="shared" si="20"/>
        <v>0</v>
      </c>
      <c r="J53" s="31">
        <f t="shared" si="20"/>
        <v>0</v>
      </c>
    </row>
    <row r="54" spans="1:10" ht="34.200000000000003" customHeight="1" x14ac:dyDescent="0.25">
      <c r="A54" s="73"/>
      <c r="B54" s="72"/>
      <c r="C54" s="32" t="s">
        <v>25</v>
      </c>
      <c r="D54" s="30">
        <v>829</v>
      </c>
      <c r="E54" s="31">
        <f t="shared" si="5"/>
        <v>431879.90576999995</v>
      </c>
      <c r="F54" s="31">
        <f>F57+F60</f>
        <v>71009.452529999995</v>
      </c>
      <c r="G54" s="31">
        <f t="shared" si="20"/>
        <v>70362.630420000001</v>
      </c>
      <c r="H54" s="31">
        <f t="shared" si="20"/>
        <v>97243.770869999993</v>
      </c>
      <c r="I54" s="31">
        <f t="shared" si="20"/>
        <v>96507.971039999989</v>
      </c>
      <c r="J54" s="31">
        <f t="shared" si="20"/>
        <v>96756.08090999999</v>
      </c>
    </row>
    <row r="55" spans="1:10" ht="34.200000000000003" customHeight="1" x14ac:dyDescent="0.25">
      <c r="A55" s="58" t="s">
        <v>60</v>
      </c>
      <c r="B55" s="68" t="s">
        <v>102</v>
      </c>
      <c r="C55" s="34" t="s">
        <v>26</v>
      </c>
      <c r="D55" s="30">
        <v>829</v>
      </c>
      <c r="E55" s="31">
        <f t="shared" si="5"/>
        <v>407074.35901999997</v>
      </c>
      <c r="F55" s="36">
        <f>F57+F56</f>
        <v>65163.24828</v>
      </c>
      <c r="G55" s="36">
        <f t="shared" ref="G55:J55" si="21">G57+G56</f>
        <v>64970.910739999999</v>
      </c>
      <c r="H55" s="36">
        <f t="shared" si="21"/>
        <v>92313.4</v>
      </c>
      <c r="I55" s="36">
        <f t="shared" si="21"/>
        <v>92313.4</v>
      </c>
      <c r="J55" s="36">
        <f t="shared" si="21"/>
        <v>92313.4</v>
      </c>
    </row>
    <row r="56" spans="1:10" ht="34.200000000000003" customHeight="1" x14ac:dyDescent="0.25">
      <c r="A56" s="58"/>
      <c r="B56" s="69"/>
      <c r="C56" s="34" t="s">
        <v>27</v>
      </c>
      <c r="D56" s="30">
        <v>829</v>
      </c>
      <c r="E56" s="31">
        <f t="shared" si="5"/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</row>
    <row r="57" spans="1:10" ht="34.200000000000003" customHeight="1" x14ac:dyDescent="0.25">
      <c r="A57" s="67"/>
      <c r="B57" s="70"/>
      <c r="C57" s="32" t="s">
        <v>25</v>
      </c>
      <c r="D57" s="30">
        <v>829</v>
      </c>
      <c r="E57" s="31">
        <f t="shared" si="5"/>
        <v>407074.35901999997</v>
      </c>
      <c r="F57" s="31">
        <v>65163.24828</v>
      </c>
      <c r="G57" s="31">
        <v>64970.910739999999</v>
      </c>
      <c r="H57" s="31">
        <v>92313.4</v>
      </c>
      <c r="I57" s="31">
        <v>92313.4</v>
      </c>
      <c r="J57" s="31">
        <v>92313.4</v>
      </c>
    </row>
    <row r="58" spans="1:10" ht="24.45" customHeight="1" x14ac:dyDescent="0.25">
      <c r="A58" s="73" t="s">
        <v>61</v>
      </c>
      <c r="B58" s="72" t="s">
        <v>101</v>
      </c>
      <c r="C58" s="32" t="s">
        <v>26</v>
      </c>
      <c r="D58" s="30">
        <v>829</v>
      </c>
      <c r="E58" s="31">
        <f t="shared" si="5"/>
        <v>24805.546749999998</v>
      </c>
      <c r="F58" s="31">
        <f>F60+F59</f>
        <v>5846.2042499999998</v>
      </c>
      <c r="G58" s="31">
        <f>G60+G59</f>
        <v>5391.7196800000002</v>
      </c>
      <c r="H58" s="31">
        <f t="shared" ref="H58:J58" si="22">H60+H59</f>
        <v>4930.3708699999997</v>
      </c>
      <c r="I58" s="31">
        <f t="shared" si="22"/>
        <v>4194.5710399999998</v>
      </c>
      <c r="J58" s="31">
        <f t="shared" si="22"/>
        <v>4442.68091</v>
      </c>
    </row>
    <row r="59" spans="1:10" ht="26.7" customHeight="1" x14ac:dyDescent="0.25">
      <c r="A59" s="73"/>
      <c r="B59" s="72"/>
      <c r="C59" s="32" t="s">
        <v>27</v>
      </c>
      <c r="D59" s="30">
        <v>829</v>
      </c>
      <c r="E59" s="31">
        <f t="shared" si="5"/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</row>
    <row r="60" spans="1:10" ht="29.7" customHeight="1" x14ac:dyDescent="0.25">
      <c r="A60" s="73"/>
      <c r="B60" s="72"/>
      <c r="C60" s="32" t="s">
        <v>25</v>
      </c>
      <c r="D60" s="30">
        <v>829</v>
      </c>
      <c r="E60" s="31">
        <f t="shared" si="5"/>
        <v>24805.546749999998</v>
      </c>
      <c r="F60" s="31">
        <v>5846.2042499999998</v>
      </c>
      <c r="G60" s="31">
        <v>5391.7196800000002</v>
      </c>
      <c r="H60" s="31">
        <v>4930.3708699999997</v>
      </c>
      <c r="I60" s="31">
        <v>4194.5710399999998</v>
      </c>
      <c r="J60" s="31">
        <v>4442.68091</v>
      </c>
    </row>
    <row r="61" spans="1:10" ht="29.7" customHeight="1" x14ac:dyDescent="0.25">
      <c r="A61" s="71" t="s">
        <v>62</v>
      </c>
      <c r="B61" s="44" t="s">
        <v>40</v>
      </c>
      <c r="C61" s="21" t="s">
        <v>26</v>
      </c>
      <c r="D61" s="22"/>
      <c r="E61" s="31">
        <f>F61+G61+H61+I61+J61</f>
        <v>11205</v>
      </c>
      <c r="F61" s="23">
        <f>SUM(F62:F63)</f>
        <v>2190</v>
      </c>
      <c r="G61" s="23">
        <f>SUM(G62:G63)</f>
        <v>2120</v>
      </c>
      <c r="H61" s="23">
        <f>SUM(H62:H63)</f>
        <v>2677</v>
      </c>
      <c r="I61" s="23">
        <f>SUM(I62:I63)</f>
        <v>2109</v>
      </c>
      <c r="J61" s="23">
        <f>SUM(J62:J63)</f>
        <v>2109</v>
      </c>
    </row>
    <row r="62" spans="1:10" ht="29.7" customHeight="1" x14ac:dyDescent="0.25">
      <c r="A62" s="43"/>
      <c r="B62" s="44"/>
      <c r="C62" s="21" t="s">
        <v>27</v>
      </c>
      <c r="D62" s="22">
        <v>829</v>
      </c>
      <c r="E62" s="31">
        <f>F62+G62+H62+I62+J62</f>
        <v>0</v>
      </c>
      <c r="F62" s="23">
        <f>F65+F68+F71+F74+F77</f>
        <v>0</v>
      </c>
      <c r="G62" s="23">
        <f>G65+G68+G71+G74+G77</f>
        <v>0</v>
      </c>
      <c r="H62" s="23">
        <f>H65+H68+H71+H74+H77</f>
        <v>0</v>
      </c>
      <c r="I62" s="23">
        <f>I65+I68+I71+I74+I77</f>
        <v>0</v>
      </c>
      <c r="J62" s="23">
        <f>J65+J68+J71+J74+J77</f>
        <v>0</v>
      </c>
    </row>
    <row r="63" spans="1:10" ht="29.7" customHeight="1" x14ac:dyDescent="0.25">
      <c r="A63" s="43"/>
      <c r="B63" s="44"/>
      <c r="C63" s="21" t="s">
        <v>25</v>
      </c>
      <c r="D63" s="22">
        <v>829</v>
      </c>
      <c r="E63" s="31">
        <f t="shared" ref="E63" si="23">F63+G63+H63+I63+J63</f>
        <v>11205</v>
      </c>
      <c r="F63" s="23">
        <f>F66+F69+F72+F75+F78</f>
        <v>2190</v>
      </c>
      <c r="G63" s="23">
        <f t="shared" ref="G63:J63" si="24">G66+G69+G72+G75+G78</f>
        <v>2120</v>
      </c>
      <c r="H63" s="23">
        <f t="shared" si="24"/>
        <v>2677</v>
      </c>
      <c r="I63" s="23">
        <f t="shared" si="24"/>
        <v>2109</v>
      </c>
      <c r="J63" s="23">
        <f t="shared" si="24"/>
        <v>2109</v>
      </c>
    </row>
    <row r="64" spans="1:10" ht="29.7" customHeight="1" x14ac:dyDescent="0.25">
      <c r="A64" s="43" t="s">
        <v>63</v>
      </c>
      <c r="B64" s="44" t="s">
        <v>88</v>
      </c>
      <c r="C64" s="21" t="s">
        <v>26</v>
      </c>
      <c r="D64" s="22"/>
      <c r="E64" s="31">
        <f t="shared" ref="E64:E78" si="25">F64+G64+H64+I64+J64</f>
        <v>10290</v>
      </c>
      <c r="F64" s="23">
        <f>SUM(F65:F66)</f>
        <v>2000</v>
      </c>
      <c r="G64" s="23">
        <f>SUM(G65:G66)</f>
        <v>2000</v>
      </c>
      <c r="H64" s="23">
        <f>SUM(H65:H66)</f>
        <v>2300</v>
      </c>
      <c r="I64" s="23">
        <f>SUM(I65:I66)</f>
        <v>1995</v>
      </c>
      <c r="J64" s="23">
        <f>SUM(J65:J66)</f>
        <v>1995</v>
      </c>
    </row>
    <row r="65" spans="1:10" ht="29.7" customHeight="1" x14ac:dyDescent="0.25">
      <c r="A65" s="43"/>
      <c r="B65" s="44"/>
      <c r="C65" s="21" t="s">
        <v>27</v>
      </c>
      <c r="D65" s="22">
        <v>829</v>
      </c>
      <c r="E65" s="31">
        <f t="shared" si="25"/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29.7" customHeight="1" x14ac:dyDescent="0.25">
      <c r="A66" s="43"/>
      <c r="B66" s="44"/>
      <c r="C66" s="21" t="s">
        <v>25</v>
      </c>
      <c r="D66" s="22">
        <v>829</v>
      </c>
      <c r="E66" s="31">
        <f t="shared" si="25"/>
        <v>10290</v>
      </c>
      <c r="F66" s="23">
        <v>2000</v>
      </c>
      <c r="G66" s="23">
        <v>2000</v>
      </c>
      <c r="H66" s="23">
        <v>2300</v>
      </c>
      <c r="I66" s="23">
        <v>1995</v>
      </c>
      <c r="J66" s="23">
        <v>1995</v>
      </c>
    </row>
    <row r="67" spans="1:10" ht="29.7" customHeight="1" x14ac:dyDescent="0.25">
      <c r="A67" s="43" t="s">
        <v>64</v>
      </c>
      <c r="B67" s="44" t="s">
        <v>89</v>
      </c>
      <c r="C67" s="21" t="s">
        <v>26</v>
      </c>
      <c r="D67" s="22"/>
      <c r="E67" s="31">
        <f t="shared" si="25"/>
        <v>0</v>
      </c>
      <c r="F67" s="23">
        <f t="shared" ref="F67:J67" si="26">SUM(F68:F69)</f>
        <v>0</v>
      </c>
      <c r="G67" s="23">
        <f t="shared" si="26"/>
        <v>0</v>
      </c>
      <c r="H67" s="23">
        <f t="shared" si="26"/>
        <v>0</v>
      </c>
      <c r="I67" s="23">
        <f t="shared" si="26"/>
        <v>0</v>
      </c>
      <c r="J67" s="23">
        <f t="shared" si="26"/>
        <v>0</v>
      </c>
    </row>
    <row r="68" spans="1:10" ht="29.7" customHeight="1" x14ac:dyDescent="0.25">
      <c r="A68" s="43"/>
      <c r="B68" s="44"/>
      <c r="C68" s="21" t="s">
        <v>27</v>
      </c>
      <c r="D68" s="22">
        <v>829</v>
      </c>
      <c r="E68" s="31">
        <f t="shared" si="25"/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</row>
    <row r="69" spans="1:10" ht="29.7" customHeight="1" x14ac:dyDescent="0.25">
      <c r="A69" s="43"/>
      <c r="B69" s="44"/>
      <c r="C69" s="21" t="s">
        <v>25</v>
      </c>
      <c r="D69" s="22">
        <v>829</v>
      </c>
      <c r="E69" s="31">
        <f t="shared" si="25"/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</row>
    <row r="70" spans="1:10" ht="29.7" customHeight="1" x14ac:dyDescent="0.25">
      <c r="A70" s="43" t="s">
        <v>65</v>
      </c>
      <c r="B70" s="44" t="s">
        <v>100</v>
      </c>
      <c r="C70" s="21" t="s">
        <v>26</v>
      </c>
      <c r="D70" s="22"/>
      <c r="E70" s="31">
        <f t="shared" si="25"/>
        <v>85</v>
      </c>
      <c r="F70" s="23">
        <f>SUM(F71:F72)</f>
        <v>0</v>
      </c>
      <c r="G70" s="23">
        <f>SUM(G71:G72)</f>
        <v>0</v>
      </c>
      <c r="H70" s="23">
        <f>SUM(H71:H72)</f>
        <v>85</v>
      </c>
      <c r="I70" s="23">
        <f>SUM(I71:I72)</f>
        <v>0</v>
      </c>
      <c r="J70" s="23">
        <f>SUM(J71:J72)</f>
        <v>0</v>
      </c>
    </row>
    <row r="71" spans="1:10" ht="29.7" customHeight="1" x14ac:dyDescent="0.25">
      <c r="A71" s="43"/>
      <c r="B71" s="44"/>
      <c r="C71" s="21" t="s">
        <v>27</v>
      </c>
      <c r="D71" s="22">
        <v>829</v>
      </c>
      <c r="E71" s="31">
        <f t="shared" si="25"/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</row>
    <row r="72" spans="1:10" ht="29.7" customHeight="1" x14ac:dyDescent="0.25">
      <c r="A72" s="43"/>
      <c r="B72" s="44"/>
      <c r="C72" s="21" t="s">
        <v>25</v>
      </c>
      <c r="D72" s="22">
        <v>829</v>
      </c>
      <c r="E72" s="31">
        <f t="shared" si="25"/>
        <v>85</v>
      </c>
      <c r="F72" s="23">
        <v>0</v>
      </c>
      <c r="G72" s="23">
        <v>0</v>
      </c>
      <c r="H72" s="23">
        <v>85</v>
      </c>
      <c r="I72" s="23">
        <v>0</v>
      </c>
      <c r="J72" s="23">
        <v>0</v>
      </c>
    </row>
    <row r="73" spans="1:10" ht="29.7" customHeight="1" x14ac:dyDescent="0.25">
      <c r="A73" s="43" t="s">
        <v>67</v>
      </c>
      <c r="B73" s="44" t="s">
        <v>66</v>
      </c>
      <c r="C73" s="21" t="s">
        <v>26</v>
      </c>
      <c r="D73" s="22"/>
      <c r="E73" s="31">
        <f t="shared" si="25"/>
        <v>725</v>
      </c>
      <c r="F73" s="23">
        <f>SUM(F74:F75)</f>
        <v>145</v>
      </c>
      <c r="G73" s="23">
        <f>SUM(G74:G75)</f>
        <v>120</v>
      </c>
      <c r="H73" s="23">
        <f>SUM(H74:H75)</f>
        <v>232</v>
      </c>
      <c r="I73" s="23">
        <f>SUM(I74:I75)</f>
        <v>114</v>
      </c>
      <c r="J73" s="23">
        <f>SUM(J74:J75)</f>
        <v>114</v>
      </c>
    </row>
    <row r="74" spans="1:10" ht="29.7" customHeight="1" x14ac:dyDescent="0.25">
      <c r="A74" s="43"/>
      <c r="B74" s="44"/>
      <c r="C74" s="21" t="s">
        <v>27</v>
      </c>
      <c r="D74" s="22">
        <v>829</v>
      </c>
      <c r="E74" s="31">
        <f t="shared" si="25"/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</row>
    <row r="75" spans="1:10" ht="29.7" customHeight="1" x14ac:dyDescent="0.25">
      <c r="A75" s="43"/>
      <c r="B75" s="44"/>
      <c r="C75" s="21" t="s">
        <v>25</v>
      </c>
      <c r="D75" s="22">
        <v>829</v>
      </c>
      <c r="E75" s="31">
        <f t="shared" si="25"/>
        <v>725</v>
      </c>
      <c r="F75" s="23">
        <v>145</v>
      </c>
      <c r="G75" s="23">
        <v>120</v>
      </c>
      <c r="H75" s="23">
        <v>232</v>
      </c>
      <c r="I75" s="23">
        <v>114</v>
      </c>
      <c r="J75" s="23">
        <v>114</v>
      </c>
    </row>
    <row r="76" spans="1:10" ht="29.7" customHeight="1" x14ac:dyDescent="0.25">
      <c r="A76" s="43" t="s">
        <v>68</v>
      </c>
      <c r="B76" s="44" t="s">
        <v>90</v>
      </c>
      <c r="C76" s="21" t="s">
        <v>26</v>
      </c>
      <c r="D76" s="22"/>
      <c r="E76" s="31">
        <f>F76+G76+H76+I76+J76</f>
        <v>105</v>
      </c>
      <c r="F76" s="23">
        <f>SUM(F77:F78)</f>
        <v>45</v>
      </c>
      <c r="G76" s="23">
        <f>SUM(G77:G78)</f>
        <v>0</v>
      </c>
      <c r="H76" s="23">
        <f>SUM(H77:H78)</f>
        <v>60</v>
      </c>
      <c r="I76" s="23">
        <f>SUM(I77:I78)</f>
        <v>0</v>
      </c>
      <c r="J76" s="23">
        <f>SUM(J77:J78)</f>
        <v>0</v>
      </c>
    </row>
    <row r="77" spans="1:10" ht="29.7" customHeight="1" x14ac:dyDescent="0.25">
      <c r="A77" s="43"/>
      <c r="B77" s="44"/>
      <c r="C77" s="21" t="s">
        <v>27</v>
      </c>
      <c r="D77" s="22">
        <v>829</v>
      </c>
      <c r="E77" s="31">
        <f t="shared" si="25"/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</row>
    <row r="78" spans="1:10" ht="29.7" customHeight="1" x14ac:dyDescent="0.25">
      <c r="A78" s="43"/>
      <c r="B78" s="44"/>
      <c r="C78" s="21" t="s">
        <v>25</v>
      </c>
      <c r="D78" s="22">
        <v>829</v>
      </c>
      <c r="E78" s="31">
        <f t="shared" si="25"/>
        <v>105</v>
      </c>
      <c r="F78" s="23">
        <v>45</v>
      </c>
      <c r="G78" s="23">
        <v>0</v>
      </c>
      <c r="H78" s="23">
        <v>60</v>
      </c>
      <c r="I78" s="23">
        <v>0</v>
      </c>
      <c r="J78" s="23">
        <v>0</v>
      </c>
    </row>
    <row r="79" spans="1:10" ht="25.35" customHeight="1" x14ac:dyDescent="0.25">
      <c r="A79" s="57" t="s">
        <v>69</v>
      </c>
      <c r="B79" s="68" t="s">
        <v>99</v>
      </c>
      <c r="C79" s="32" t="s">
        <v>26</v>
      </c>
      <c r="D79" s="30"/>
      <c r="E79" s="31">
        <f t="shared" si="5"/>
        <v>287077.89474000002</v>
      </c>
      <c r="F79" s="31">
        <f>SUM(F80:F81)</f>
        <v>67501.368419999999</v>
      </c>
      <c r="G79" s="31">
        <f t="shared" ref="G79:J79" si="27">SUM(G80:G81)</f>
        <v>72495.473679999996</v>
      </c>
      <c r="H79" s="31">
        <f t="shared" si="27"/>
        <v>74848.947369999994</v>
      </c>
      <c r="I79" s="31">
        <f t="shared" si="27"/>
        <v>72232.10527</v>
      </c>
      <c r="J79" s="31">
        <f t="shared" si="27"/>
        <v>0</v>
      </c>
    </row>
    <row r="80" spans="1:10" ht="24.45" customHeight="1" x14ac:dyDescent="0.25">
      <c r="A80" s="58"/>
      <c r="B80" s="69"/>
      <c r="C80" s="32" t="s">
        <v>27</v>
      </c>
      <c r="D80" s="30">
        <v>829</v>
      </c>
      <c r="E80" s="31">
        <f t="shared" si="5"/>
        <v>272724</v>
      </c>
      <c r="F80" s="31">
        <f>F83+F86</f>
        <v>64126.3</v>
      </c>
      <c r="G80" s="31">
        <f>G83+G86</f>
        <v>68870.7</v>
      </c>
      <c r="H80" s="31">
        <f>H83+H86</f>
        <v>71106.5</v>
      </c>
      <c r="I80" s="31">
        <f>I83+I86</f>
        <v>68620.5</v>
      </c>
      <c r="J80" s="31">
        <f>J83+J86</f>
        <v>0</v>
      </c>
    </row>
    <row r="81" spans="1:10" ht="26.7" customHeight="1" x14ac:dyDescent="0.25">
      <c r="A81" s="67"/>
      <c r="B81" s="70"/>
      <c r="C81" s="32" t="s">
        <v>25</v>
      </c>
      <c r="D81" s="30">
        <v>829</v>
      </c>
      <c r="E81" s="31">
        <f t="shared" si="5"/>
        <v>14353.894739999996</v>
      </c>
      <c r="F81" s="31">
        <f>F84+F87</f>
        <v>3375.068419999996</v>
      </c>
      <c r="G81" s="31">
        <f t="shared" ref="G81:I81" si="28">G84+G87</f>
        <v>3624.7736799999998</v>
      </c>
      <c r="H81" s="31">
        <f t="shared" si="28"/>
        <v>3742.4473699999999</v>
      </c>
      <c r="I81" s="31">
        <f t="shared" si="28"/>
        <v>3611.60527</v>
      </c>
      <c r="J81" s="31">
        <f t="shared" ref="J81" si="29">J84+J87</f>
        <v>0</v>
      </c>
    </row>
    <row r="82" spans="1:10" ht="26.7" customHeight="1" x14ac:dyDescent="0.25">
      <c r="A82" s="57" t="s">
        <v>70</v>
      </c>
      <c r="B82" s="68" t="s">
        <v>91</v>
      </c>
      <c r="C82" s="34" t="s">
        <v>26</v>
      </c>
      <c r="D82" s="30"/>
      <c r="E82" s="31">
        <f t="shared" si="5"/>
        <v>0</v>
      </c>
      <c r="F82" s="31">
        <f>SUM(F83:F84)</f>
        <v>0</v>
      </c>
      <c r="G82" s="31">
        <f t="shared" ref="G82:J82" si="30">SUM(G83:G84)</f>
        <v>0</v>
      </c>
      <c r="H82" s="31">
        <f t="shared" si="30"/>
        <v>0</v>
      </c>
      <c r="I82" s="31">
        <f t="shared" si="30"/>
        <v>0</v>
      </c>
      <c r="J82" s="31">
        <f t="shared" si="30"/>
        <v>0</v>
      </c>
    </row>
    <row r="83" spans="1:10" ht="24.45" customHeight="1" x14ac:dyDescent="0.25">
      <c r="A83" s="58"/>
      <c r="B83" s="69"/>
      <c r="C83" s="34" t="s">
        <v>27</v>
      </c>
      <c r="D83" s="30">
        <v>829</v>
      </c>
      <c r="E83" s="31">
        <f t="shared" si="5"/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</row>
    <row r="84" spans="1:10" ht="27.45" customHeight="1" x14ac:dyDescent="0.25">
      <c r="A84" s="58"/>
      <c r="B84" s="69"/>
      <c r="C84" s="34" t="s">
        <v>25</v>
      </c>
      <c r="D84" s="35">
        <v>829</v>
      </c>
      <c r="E84" s="31">
        <f t="shared" si="5"/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ht="26.7" customHeight="1" x14ac:dyDescent="0.25">
      <c r="A85" s="43" t="s">
        <v>71</v>
      </c>
      <c r="B85" s="44" t="s">
        <v>43</v>
      </c>
      <c r="C85" s="32" t="s">
        <v>26</v>
      </c>
      <c r="D85" s="30"/>
      <c r="E85" s="31">
        <f t="shared" si="5"/>
        <v>287077.89474000002</v>
      </c>
      <c r="F85" s="31">
        <f>SUM(F86:F87)</f>
        <v>67501.368419999999</v>
      </c>
      <c r="G85" s="31">
        <f t="shared" ref="G85:J85" si="31">SUM(G86:G87)</f>
        <v>72495.473679999996</v>
      </c>
      <c r="H85" s="31">
        <f t="shared" si="31"/>
        <v>74848.947369999994</v>
      </c>
      <c r="I85" s="31">
        <f t="shared" si="31"/>
        <v>72232.10527</v>
      </c>
      <c r="J85" s="31">
        <f t="shared" si="31"/>
        <v>0</v>
      </c>
    </row>
    <row r="86" spans="1:10" ht="26.7" customHeight="1" x14ac:dyDescent="0.25">
      <c r="A86" s="43"/>
      <c r="B86" s="44"/>
      <c r="C86" s="32" t="s">
        <v>27</v>
      </c>
      <c r="D86" s="30">
        <v>829</v>
      </c>
      <c r="E86" s="31">
        <f t="shared" si="5"/>
        <v>272724</v>
      </c>
      <c r="F86" s="31">
        <v>64126.3</v>
      </c>
      <c r="G86" s="31">
        <v>68870.7</v>
      </c>
      <c r="H86" s="31">
        <v>71106.5</v>
      </c>
      <c r="I86" s="31">
        <v>68620.5</v>
      </c>
      <c r="J86" s="31">
        <v>0</v>
      </c>
    </row>
    <row r="87" spans="1:10" ht="26.7" customHeight="1" x14ac:dyDescent="0.25">
      <c r="A87" s="48"/>
      <c r="B87" s="44"/>
      <c r="C87" s="21" t="s">
        <v>25</v>
      </c>
      <c r="D87" s="22">
        <v>829</v>
      </c>
      <c r="E87" s="31">
        <f t="shared" si="5"/>
        <v>14353.894739999996</v>
      </c>
      <c r="F87" s="23">
        <v>3375.068419999996</v>
      </c>
      <c r="G87" s="23">
        <v>3624.7736799999998</v>
      </c>
      <c r="H87" s="23">
        <v>3742.4473699999999</v>
      </c>
      <c r="I87" s="23">
        <v>3611.60527</v>
      </c>
      <c r="J87" s="23">
        <v>0</v>
      </c>
    </row>
    <row r="88" spans="1:10" ht="34.200000000000003" customHeight="1" x14ac:dyDescent="0.25">
      <c r="A88" s="43" t="s">
        <v>72</v>
      </c>
      <c r="B88" s="44" t="s">
        <v>98</v>
      </c>
      <c r="C88" s="21" t="s">
        <v>26</v>
      </c>
      <c r="D88" s="22"/>
      <c r="E88" s="31">
        <f t="shared" si="5"/>
        <v>6380.9281299999993</v>
      </c>
      <c r="F88" s="23">
        <f t="shared" ref="F88:J88" si="32">F89+F90</f>
        <v>1305.86502</v>
      </c>
      <c r="G88" s="23">
        <f>G89+G90</f>
        <v>832.33811000000003</v>
      </c>
      <c r="H88" s="23">
        <f t="shared" si="32"/>
        <v>2838.7</v>
      </c>
      <c r="I88" s="23">
        <f t="shared" si="32"/>
        <v>608.625</v>
      </c>
      <c r="J88" s="23">
        <f t="shared" si="32"/>
        <v>795.4</v>
      </c>
    </row>
    <row r="89" spans="1:10" ht="34.200000000000003" customHeight="1" x14ac:dyDescent="0.25">
      <c r="A89" s="43"/>
      <c r="B89" s="44"/>
      <c r="C89" s="21" t="s">
        <v>27</v>
      </c>
      <c r="D89" s="22">
        <v>829</v>
      </c>
      <c r="E89" s="31">
        <f t="shared" si="5"/>
        <v>0</v>
      </c>
      <c r="F89" s="23">
        <f t="shared" ref="F89:J90" si="33">F92+F95</f>
        <v>0</v>
      </c>
      <c r="G89" s="23">
        <f t="shared" si="33"/>
        <v>0</v>
      </c>
      <c r="H89" s="23">
        <f t="shared" si="33"/>
        <v>0</v>
      </c>
      <c r="I89" s="23">
        <f t="shared" si="33"/>
        <v>0</v>
      </c>
      <c r="J89" s="23">
        <f t="shared" si="33"/>
        <v>0</v>
      </c>
    </row>
    <row r="90" spans="1:10" ht="34.200000000000003" customHeight="1" x14ac:dyDescent="0.25">
      <c r="A90" s="48"/>
      <c r="B90" s="49"/>
      <c r="C90" s="21" t="s">
        <v>25</v>
      </c>
      <c r="D90" s="22">
        <v>829</v>
      </c>
      <c r="E90" s="31">
        <f t="shared" si="5"/>
        <v>6380.9281299999993</v>
      </c>
      <c r="F90" s="23">
        <f>F93+F96</f>
        <v>1305.86502</v>
      </c>
      <c r="G90" s="23">
        <f>G93+G96</f>
        <v>832.33811000000003</v>
      </c>
      <c r="H90" s="23">
        <f t="shared" si="33"/>
        <v>2838.7</v>
      </c>
      <c r="I90" s="23">
        <f t="shared" si="33"/>
        <v>608.625</v>
      </c>
      <c r="J90" s="23">
        <f t="shared" si="33"/>
        <v>795.4</v>
      </c>
    </row>
    <row r="91" spans="1:10" ht="34.200000000000003" customHeight="1" x14ac:dyDescent="0.25">
      <c r="A91" s="43" t="s">
        <v>73</v>
      </c>
      <c r="B91" s="44" t="s">
        <v>97</v>
      </c>
      <c r="C91" s="21" t="s">
        <v>26</v>
      </c>
      <c r="D91" s="22"/>
      <c r="E91" s="31">
        <f t="shared" si="5"/>
        <v>144.1</v>
      </c>
      <c r="F91" s="23">
        <f t="shared" ref="F91:J91" si="34">F92+F93</f>
        <v>0</v>
      </c>
      <c r="G91" s="23">
        <f t="shared" si="34"/>
        <v>0</v>
      </c>
      <c r="H91" s="23">
        <f t="shared" si="34"/>
        <v>144.1</v>
      </c>
      <c r="I91" s="23">
        <f t="shared" si="34"/>
        <v>0</v>
      </c>
      <c r="J91" s="23">
        <f t="shared" si="34"/>
        <v>0</v>
      </c>
    </row>
    <row r="92" spans="1:10" ht="34.200000000000003" customHeight="1" x14ac:dyDescent="0.25">
      <c r="A92" s="43"/>
      <c r="B92" s="44"/>
      <c r="C92" s="21" t="s">
        <v>27</v>
      </c>
      <c r="D92" s="22">
        <v>829</v>
      </c>
      <c r="E92" s="31">
        <f t="shared" si="5"/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</row>
    <row r="93" spans="1:10" ht="34.200000000000003" customHeight="1" x14ac:dyDescent="0.25">
      <c r="A93" s="48"/>
      <c r="B93" s="49"/>
      <c r="C93" s="21" t="s">
        <v>25</v>
      </c>
      <c r="D93" s="22">
        <v>829</v>
      </c>
      <c r="E93" s="31">
        <f t="shared" si="5"/>
        <v>144.1</v>
      </c>
      <c r="F93" s="23">
        <v>0</v>
      </c>
      <c r="G93" s="23">
        <v>0</v>
      </c>
      <c r="H93" s="23">
        <v>144.1</v>
      </c>
      <c r="I93" s="23">
        <v>0</v>
      </c>
      <c r="J93" s="23">
        <v>0</v>
      </c>
    </row>
    <row r="94" spans="1:10" ht="34.200000000000003" customHeight="1" x14ac:dyDescent="0.25">
      <c r="A94" s="43" t="s">
        <v>74</v>
      </c>
      <c r="B94" s="44" t="s">
        <v>96</v>
      </c>
      <c r="C94" s="21" t="s">
        <v>26</v>
      </c>
      <c r="D94" s="22"/>
      <c r="E94" s="31">
        <f t="shared" si="5"/>
        <v>6236.8281299999999</v>
      </c>
      <c r="F94" s="23">
        <f t="shared" ref="F94:J94" si="35">SUM(F95:F96)</f>
        <v>1305.86502</v>
      </c>
      <c r="G94" s="23">
        <f t="shared" si="35"/>
        <v>832.33811000000003</v>
      </c>
      <c r="H94" s="23">
        <f t="shared" si="35"/>
        <v>2694.6</v>
      </c>
      <c r="I94" s="23">
        <f t="shared" si="35"/>
        <v>608.625</v>
      </c>
      <c r="J94" s="23">
        <f t="shared" si="35"/>
        <v>795.4</v>
      </c>
    </row>
    <row r="95" spans="1:10" ht="34.200000000000003" customHeight="1" x14ac:dyDescent="0.25">
      <c r="A95" s="43"/>
      <c r="B95" s="44"/>
      <c r="C95" s="21" t="s">
        <v>27</v>
      </c>
      <c r="D95" s="22">
        <v>829</v>
      </c>
      <c r="E95" s="31">
        <f t="shared" si="5"/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</row>
    <row r="96" spans="1:10" ht="34.200000000000003" customHeight="1" x14ac:dyDescent="0.25">
      <c r="A96" s="48"/>
      <c r="B96" s="49"/>
      <c r="C96" s="21" t="s">
        <v>25</v>
      </c>
      <c r="D96" s="22">
        <v>829</v>
      </c>
      <c r="E96" s="31">
        <f t="shared" si="5"/>
        <v>6236.8281299999999</v>
      </c>
      <c r="F96" s="23">
        <v>1305.86502</v>
      </c>
      <c r="G96" s="23">
        <v>832.33811000000003</v>
      </c>
      <c r="H96" s="23">
        <v>2694.6</v>
      </c>
      <c r="I96" s="23">
        <v>608.625</v>
      </c>
      <c r="J96" s="23">
        <v>795.4</v>
      </c>
    </row>
    <row r="97" spans="1:10" ht="26.4" customHeight="1" x14ac:dyDescent="0.25">
      <c r="A97" s="43" t="s">
        <v>75</v>
      </c>
      <c r="B97" s="44" t="s">
        <v>92</v>
      </c>
      <c r="C97" s="21" t="s">
        <v>26</v>
      </c>
      <c r="D97" s="22"/>
      <c r="E97" s="31">
        <f t="shared" ref="E97:E102" si="36">F97+G97+H97+I97+J97</f>
        <v>18176.868689999999</v>
      </c>
      <c r="F97" s="23">
        <f t="shared" ref="F97:J97" si="37">F98+F99</f>
        <v>0</v>
      </c>
      <c r="G97" s="23">
        <f>G98+G99</f>
        <v>5000</v>
      </c>
      <c r="H97" s="23">
        <f t="shared" si="37"/>
        <v>5000</v>
      </c>
      <c r="I97" s="23">
        <f t="shared" si="37"/>
        <v>8176.8686900000002</v>
      </c>
      <c r="J97" s="23">
        <f t="shared" si="37"/>
        <v>0</v>
      </c>
    </row>
    <row r="98" spans="1:10" ht="30" customHeight="1" x14ac:dyDescent="0.25">
      <c r="A98" s="43"/>
      <c r="B98" s="44"/>
      <c r="C98" s="21" t="s">
        <v>27</v>
      </c>
      <c r="D98" s="22">
        <v>829</v>
      </c>
      <c r="E98" s="31">
        <f t="shared" si="36"/>
        <v>17995.099999999999</v>
      </c>
      <c r="F98" s="23">
        <f>F101</f>
        <v>0</v>
      </c>
      <c r="G98" s="23">
        <f>G101</f>
        <v>4950</v>
      </c>
      <c r="H98" s="23">
        <f t="shared" ref="H98:J98" si="38">H101</f>
        <v>4950</v>
      </c>
      <c r="I98" s="23">
        <f t="shared" si="38"/>
        <v>8095.1</v>
      </c>
      <c r="J98" s="23">
        <f t="shared" si="38"/>
        <v>0</v>
      </c>
    </row>
    <row r="99" spans="1:10" ht="32.4" customHeight="1" x14ac:dyDescent="0.25">
      <c r="A99" s="48"/>
      <c r="B99" s="49"/>
      <c r="C99" s="21" t="s">
        <v>25</v>
      </c>
      <c r="D99" s="22">
        <v>829</v>
      </c>
      <c r="E99" s="31">
        <f t="shared" si="36"/>
        <v>181.76868999999999</v>
      </c>
      <c r="F99" s="23">
        <f>F102</f>
        <v>0</v>
      </c>
      <c r="G99" s="23">
        <f>G102</f>
        <v>50</v>
      </c>
      <c r="H99" s="23">
        <f t="shared" ref="H99:J99" si="39">H102</f>
        <v>50</v>
      </c>
      <c r="I99" s="23">
        <f t="shared" si="39"/>
        <v>81.768690000000007</v>
      </c>
      <c r="J99" s="23">
        <f t="shared" si="39"/>
        <v>0</v>
      </c>
    </row>
    <row r="100" spans="1:10" ht="33" customHeight="1" x14ac:dyDescent="0.25">
      <c r="A100" s="43" t="s">
        <v>76</v>
      </c>
      <c r="B100" s="45" t="s">
        <v>37</v>
      </c>
      <c r="C100" s="21" t="s">
        <v>26</v>
      </c>
      <c r="D100" s="22"/>
      <c r="E100" s="31">
        <f t="shared" si="36"/>
        <v>18176.868689999999</v>
      </c>
      <c r="F100" s="23">
        <f t="shared" ref="F100:J100" si="40">F101+F102</f>
        <v>0</v>
      </c>
      <c r="G100" s="23">
        <f t="shared" si="40"/>
        <v>5000</v>
      </c>
      <c r="H100" s="23">
        <f t="shared" si="40"/>
        <v>5000</v>
      </c>
      <c r="I100" s="23">
        <f t="shared" si="40"/>
        <v>8176.8686900000002</v>
      </c>
      <c r="J100" s="23">
        <f t="shared" si="40"/>
        <v>0</v>
      </c>
    </row>
    <row r="101" spans="1:10" ht="38.4" customHeight="1" x14ac:dyDescent="0.25">
      <c r="A101" s="43"/>
      <c r="B101" s="46"/>
      <c r="C101" s="21" t="s">
        <v>27</v>
      </c>
      <c r="D101" s="22">
        <v>829</v>
      </c>
      <c r="E101" s="31">
        <f t="shared" si="36"/>
        <v>17995.099999999999</v>
      </c>
      <c r="F101" s="23">
        <v>0</v>
      </c>
      <c r="G101" s="31">
        <v>4950</v>
      </c>
      <c r="H101" s="31">
        <v>4950</v>
      </c>
      <c r="I101" s="31">
        <v>8095.1</v>
      </c>
      <c r="J101" s="31">
        <v>0</v>
      </c>
    </row>
    <row r="102" spans="1:10" ht="43.2" customHeight="1" x14ac:dyDescent="0.25">
      <c r="A102" s="48"/>
      <c r="B102" s="47"/>
      <c r="C102" s="21" t="s">
        <v>25</v>
      </c>
      <c r="D102" s="22">
        <v>829</v>
      </c>
      <c r="E102" s="31">
        <f t="shared" si="36"/>
        <v>181.76868999999999</v>
      </c>
      <c r="F102" s="23">
        <v>0</v>
      </c>
      <c r="G102" s="31">
        <v>50</v>
      </c>
      <c r="H102" s="31">
        <v>50</v>
      </c>
      <c r="I102" s="31">
        <v>81.768690000000007</v>
      </c>
      <c r="J102" s="31">
        <v>0</v>
      </c>
    </row>
    <row r="103" spans="1:10" ht="27.6" customHeight="1" x14ac:dyDescent="0.25">
      <c r="A103" s="43" t="s">
        <v>77</v>
      </c>
      <c r="B103" s="44" t="s">
        <v>93</v>
      </c>
      <c r="C103" s="21" t="s">
        <v>26</v>
      </c>
      <c r="D103" s="22"/>
      <c r="E103" s="31">
        <f t="shared" ref="E103:E108" si="41">F103+G103+H103+I103+J103</f>
        <v>55096.770360000002</v>
      </c>
      <c r="F103" s="23">
        <f>F104+F105</f>
        <v>0</v>
      </c>
      <c r="G103" s="23">
        <f t="shared" ref="G103:J103" si="42">G104+G105</f>
        <v>27029.194600000003</v>
      </c>
      <c r="H103" s="23">
        <f t="shared" si="42"/>
        <v>28067.57576</v>
      </c>
      <c r="I103" s="23">
        <f t="shared" si="42"/>
        <v>0</v>
      </c>
      <c r="J103" s="23">
        <f t="shared" si="42"/>
        <v>0</v>
      </c>
    </row>
    <row r="104" spans="1:10" ht="28.2" customHeight="1" x14ac:dyDescent="0.25">
      <c r="A104" s="43"/>
      <c r="B104" s="44"/>
      <c r="C104" s="21" t="s">
        <v>27</v>
      </c>
      <c r="D104" s="22">
        <v>829</v>
      </c>
      <c r="E104" s="31">
        <f t="shared" si="41"/>
        <v>54545.8</v>
      </c>
      <c r="F104" s="23">
        <f>F107+F110+F113</f>
        <v>0</v>
      </c>
      <c r="G104" s="23">
        <f t="shared" ref="G104:J104" si="43">G107+G110+G113</f>
        <v>26758.9</v>
      </c>
      <c r="H104" s="23">
        <f t="shared" si="43"/>
        <v>27786.9</v>
      </c>
      <c r="I104" s="23">
        <f t="shared" si="43"/>
        <v>0</v>
      </c>
      <c r="J104" s="23">
        <f t="shared" si="43"/>
        <v>0</v>
      </c>
    </row>
    <row r="105" spans="1:10" ht="31.2" customHeight="1" x14ac:dyDescent="0.25">
      <c r="A105" s="48"/>
      <c r="B105" s="49"/>
      <c r="C105" s="21" t="s">
        <v>25</v>
      </c>
      <c r="D105" s="22">
        <v>829</v>
      </c>
      <c r="E105" s="31">
        <f t="shared" si="41"/>
        <v>550.97036000000003</v>
      </c>
      <c r="F105" s="23">
        <f>F108+F111+F114</f>
        <v>0</v>
      </c>
      <c r="G105" s="23">
        <f t="shared" ref="G105:J105" si="44">G108+G111+G114</f>
        <v>270.2946</v>
      </c>
      <c r="H105" s="23">
        <f t="shared" si="44"/>
        <v>280.67576000000008</v>
      </c>
      <c r="I105" s="23">
        <f t="shared" si="44"/>
        <v>0</v>
      </c>
      <c r="J105" s="23">
        <f t="shared" si="44"/>
        <v>0</v>
      </c>
    </row>
    <row r="106" spans="1:10" ht="29.4" customHeight="1" x14ac:dyDescent="0.25">
      <c r="A106" s="43" t="s">
        <v>78</v>
      </c>
      <c r="B106" s="45" t="s">
        <v>109</v>
      </c>
      <c r="C106" s="21" t="s">
        <v>26</v>
      </c>
      <c r="D106" s="22"/>
      <c r="E106" s="31">
        <f t="shared" si="41"/>
        <v>37613.993589999998</v>
      </c>
      <c r="F106" s="23">
        <f t="shared" ref="F106:J106" si="45">F107+F108</f>
        <v>0</v>
      </c>
      <c r="G106" s="23">
        <f t="shared" si="45"/>
        <v>19664.0946</v>
      </c>
      <c r="H106" s="23">
        <f t="shared" si="45"/>
        <v>17949.898990000002</v>
      </c>
      <c r="I106" s="23">
        <f t="shared" si="45"/>
        <v>0</v>
      </c>
      <c r="J106" s="23">
        <f t="shared" si="45"/>
        <v>0</v>
      </c>
    </row>
    <row r="107" spans="1:10" ht="26.4" customHeight="1" x14ac:dyDescent="0.25">
      <c r="A107" s="43"/>
      <c r="B107" s="46"/>
      <c r="C107" s="21" t="s">
        <v>27</v>
      </c>
      <c r="D107" s="22">
        <v>829</v>
      </c>
      <c r="E107" s="31">
        <f t="shared" si="41"/>
        <v>37237.851720000006</v>
      </c>
      <c r="F107" s="23">
        <v>0</v>
      </c>
      <c r="G107" s="31">
        <v>19467.451720000001</v>
      </c>
      <c r="H107" s="31">
        <v>17770.400000000001</v>
      </c>
      <c r="I107" s="31">
        <v>0</v>
      </c>
      <c r="J107" s="31">
        <v>0</v>
      </c>
    </row>
    <row r="108" spans="1:10" ht="28.2" customHeight="1" x14ac:dyDescent="0.25">
      <c r="A108" s="48"/>
      <c r="B108" s="47"/>
      <c r="C108" s="21" t="s">
        <v>25</v>
      </c>
      <c r="D108" s="22">
        <v>829</v>
      </c>
      <c r="E108" s="31">
        <f t="shared" si="41"/>
        <v>376.14187000000004</v>
      </c>
      <c r="F108" s="23">
        <v>0</v>
      </c>
      <c r="G108" s="31">
        <v>196.64287999999999</v>
      </c>
      <c r="H108" s="31">
        <v>179.49899000000005</v>
      </c>
      <c r="I108" s="31">
        <v>0</v>
      </c>
      <c r="J108" s="31">
        <v>0</v>
      </c>
    </row>
    <row r="109" spans="1:10" ht="40.200000000000003" customHeight="1" x14ac:dyDescent="0.25">
      <c r="A109" s="43" t="s">
        <v>79</v>
      </c>
      <c r="B109" s="45" t="s">
        <v>110</v>
      </c>
      <c r="C109" s="21" t="s">
        <v>26</v>
      </c>
      <c r="D109" s="22"/>
      <c r="E109" s="31">
        <f t="shared" ref="E109:E120" si="46">F109+G109+H109+I109+J109</f>
        <v>16946.514139999999</v>
      </c>
      <c r="F109" s="23">
        <f t="shared" ref="F109:J109" si="47">F110+F111</f>
        <v>0</v>
      </c>
      <c r="G109" s="23">
        <f t="shared" si="47"/>
        <v>7365.0999999999995</v>
      </c>
      <c r="H109" s="23">
        <f t="shared" si="47"/>
        <v>9581.4141400000008</v>
      </c>
      <c r="I109" s="23">
        <f t="shared" si="47"/>
        <v>0</v>
      </c>
      <c r="J109" s="23">
        <f t="shared" si="47"/>
        <v>0</v>
      </c>
    </row>
    <row r="110" spans="1:10" ht="36.6" customHeight="1" x14ac:dyDescent="0.25">
      <c r="A110" s="43"/>
      <c r="B110" s="46"/>
      <c r="C110" s="21" t="s">
        <v>27</v>
      </c>
      <c r="D110" s="22">
        <v>829</v>
      </c>
      <c r="E110" s="31">
        <f t="shared" si="46"/>
        <v>16777.048279999999</v>
      </c>
      <c r="F110" s="23">
        <v>0</v>
      </c>
      <c r="G110" s="31">
        <v>7291.4482799999996</v>
      </c>
      <c r="H110" s="31">
        <v>9485.6</v>
      </c>
      <c r="I110" s="31">
        <v>0</v>
      </c>
      <c r="J110" s="31">
        <v>0</v>
      </c>
    </row>
    <row r="111" spans="1:10" ht="30.6" customHeight="1" x14ac:dyDescent="0.25">
      <c r="A111" s="48"/>
      <c r="B111" s="47"/>
      <c r="C111" s="21" t="s">
        <v>25</v>
      </c>
      <c r="D111" s="22">
        <v>829</v>
      </c>
      <c r="E111" s="31">
        <f t="shared" si="46"/>
        <v>169.46585999999999</v>
      </c>
      <c r="F111" s="23">
        <v>0</v>
      </c>
      <c r="G111" s="31">
        <v>73.651719999999997</v>
      </c>
      <c r="H111" s="31">
        <v>95.814139999999995</v>
      </c>
      <c r="I111" s="31">
        <v>0</v>
      </c>
      <c r="J111" s="31">
        <v>0</v>
      </c>
    </row>
    <row r="112" spans="1:10" ht="30.6" customHeight="1" x14ac:dyDescent="0.25">
      <c r="A112" s="43" t="s">
        <v>107</v>
      </c>
      <c r="B112" s="45" t="s">
        <v>108</v>
      </c>
      <c r="C112" s="21" t="s">
        <v>26</v>
      </c>
      <c r="D112" s="22"/>
      <c r="E112" s="31">
        <f t="shared" ref="E112:E114" si="48">F112+G112+H112+I112+J112</f>
        <v>536.26262999999994</v>
      </c>
      <c r="F112" s="23">
        <f t="shared" ref="F112:J112" si="49">F113+F114</f>
        <v>0</v>
      </c>
      <c r="G112" s="23">
        <f t="shared" si="49"/>
        <v>0</v>
      </c>
      <c r="H112" s="23">
        <f t="shared" si="49"/>
        <v>536.26262999999994</v>
      </c>
      <c r="I112" s="23">
        <f t="shared" si="49"/>
        <v>0</v>
      </c>
      <c r="J112" s="23">
        <f t="shared" si="49"/>
        <v>0</v>
      </c>
    </row>
    <row r="113" spans="1:10" ht="30.6" customHeight="1" x14ac:dyDescent="0.25">
      <c r="A113" s="43"/>
      <c r="B113" s="46"/>
      <c r="C113" s="21" t="s">
        <v>27</v>
      </c>
      <c r="D113" s="22">
        <v>829</v>
      </c>
      <c r="E113" s="31">
        <f t="shared" si="48"/>
        <v>530.9</v>
      </c>
      <c r="F113" s="23">
        <v>0</v>
      </c>
      <c r="G113" s="31">
        <v>0</v>
      </c>
      <c r="H113" s="31">
        <v>530.9</v>
      </c>
      <c r="I113" s="31">
        <v>0</v>
      </c>
      <c r="J113" s="31">
        <v>0</v>
      </c>
    </row>
    <row r="114" spans="1:10" ht="30.6" customHeight="1" x14ac:dyDescent="0.25">
      <c r="A114" s="48"/>
      <c r="B114" s="47"/>
      <c r="C114" s="21" t="s">
        <v>25</v>
      </c>
      <c r="D114" s="22">
        <v>829</v>
      </c>
      <c r="E114" s="31">
        <f t="shared" si="48"/>
        <v>5.3626300000000002</v>
      </c>
      <c r="F114" s="23">
        <v>0</v>
      </c>
      <c r="G114" s="31">
        <v>0</v>
      </c>
      <c r="H114" s="31">
        <v>5.3626300000000002</v>
      </c>
      <c r="I114" s="31">
        <v>0</v>
      </c>
      <c r="J114" s="31">
        <v>0</v>
      </c>
    </row>
    <row r="115" spans="1:10" ht="29.4" customHeight="1" x14ac:dyDescent="0.25">
      <c r="A115" s="43" t="s">
        <v>85</v>
      </c>
      <c r="B115" s="44" t="s">
        <v>95</v>
      </c>
      <c r="C115" s="21" t="s">
        <v>26</v>
      </c>
      <c r="D115" s="22"/>
      <c r="E115" s="31">
        <f t="shared" si="46"/>
        <v>1750</v>
      </c>
      <c r="F115" s="23">
        <f>F116+F117</f>
        <v>0</v>
      </c>
      <c r="G115" s="23">
        <f t="shared" ref="G115:J115" si="50">G116+G117</f>
        <v>175</v>
      </c>
      <c r="H115" s="23">
        <f t="shared" si="50"/>
        <v>525</v>
      </c>
      <c r="I115" s="23">
        <f t="shared" si="50"/>
        <v>525</v>
      </c>
      <c r="J115" s="23">
        <f t="shared" si="50"/>
        <v>525</v>
      </c>
    </row>
    <row r="116" spans="1:10" ht="32.4" customHeight="1" x14ac:dyDescent="0.25">
      <c r="A116" s="43"/>
      <c r="B116" s="44"/>
      <c r="C116" s="21" t="s">
        <v>27</v>
      </c>
      <c r="D116" s="22">
        <v>829</v>
      </c>
      <c r="E116" s="31">
        <f t="shared" si="46"/>
        <v>0</v>
      </c>
      <c r="F116" s="23">
        <f>F119</f>
        <v>0</v>
      </c>
      <c r="G116" s="23">
        <f t="shared" ref="G116:J116" si="51">G119</f>
        <v>0</v>
      </c>
      <c r="H116" s="23">
        <f t="shared" si="51"/>
        <v>0</v>
      </c>
      <c r="I116" s="23">
        <f t="shared" si="51"/>
        <v>0</v>
      </c>
      <c r="J116" s="23">
        <f t="shared" si="51"/>
        <v>0</v>
      </c>
    </row>
    <row r="117" spans="1:10" ht="32.4" customHeight="1" x14ac:dyDescent="0.25">
      <c r="A117" s="43"/>
      <c r="B117" s="44"/>
      <c r="C117" s="21" t="s">
        <v>25</v>
      </c>
      <c r="D117" s="22">
        <v>829</v>
      </c>
      <c r="E117" s="31">
        <f t="shared" si="46"/>
        <v>1750</v>
      </c>
      <c r="F117" s="23">
        <f>F120</f>
        <v>0</v>
      </c>
      <c r="G117" s="23">
        <f t="shared" ref="G117:J117" si="52">G120</f>
        <v>175</v>
      </c>
      <c r="H117" s="23">
        <f t="shared" si="52"/>
        <v>525</v>
      </c>
      <c r="I117" s="23">
        <f t="shared" si="52"/>
        <v>525</v>
      </c>
      <c r="J117" s="23">
        <f t="shared" si="52"/>
        <v>525</v>
      </c>
    </row>
    <row r="118" spans="1:10" ht="24.6" customHeight="1" x14ac:dyDescent="0.25">
      <c r="A118" s="43" t="s">
        <v>86</v>
      </c>
      <c r="B118" s="45" t="s">
        <v>94</v>
      </c>
      <c r="C118" s="21" t="s">
        <v>26</v>
      </c>
      <c r="D118" s="22"/>
      <c r="E118" s="31">
        <f t="shared" si="46"/>
        <v>1750</v>
      </c>
      <c r="F118" s="23">
        <f>F119+F120</f>
        <v>0</v>
      </c>
      <c r="G118" s="23">
        <f t="shared" ref="G118:J118" si="53">G119+G120</f>
        <v>175</v>
      </c>
      <c r="H118" s="23">
        <f t="shared" si="53"/>
        <v>525</v>
      </c>
      <c r="I118" s="23">
        <f t="shared" si="53"/>
        <v>525</v>
      </c>
      <c r="J118" s="23">
        <f t="shared" si="53"/>
        <v>525</v>
      </c>
    </row>
    <row r="119" spans="1:10" ht="25.8" customHeight="1" x14ac:dyDescent="0.25">
      <c r="A119" s="43"/>
      <c r="B119" s="46"/>
      <c r="C119" s="21" t="s">
        <v>27</v>
      </c>
      <c r="D119" s="22">
        <v>829</v>
      </c>
      <c r="E119" s="31">
        <f t="shared" si="46"/>
        <v>0</v>
      </c>
      <c r="F119" s="23">
        <v>0</v>
      </c>
      <c r="G119" s="31">
        <v>0</v>
      </c>
      <c r="H119" s="31">
        <v>0</v>
      </c>
      <c r="I119" s="31">
        <v>0</v>
      </c>
      <c r="J119" s="31">
        <v>0</v>
      </c>
    </row>
    <row r="120" spans="1:10" ht="25.8" customHeight="1" x14ac:dyDescent="0.25">
      <c r="A120" s="43"/>
      <c r="B120" s="47"/>
      <c r="C120" s="21" t="s">
        <v>25</v>
      </c>
      <c r="D120" s="22">
        <v>829</v>
      </c>
      <c r="E120" s="31">
        <f t="shared" si="46"/>
        <v>1750</v>
      </c>
      <c r="F120" s="23">
        <v>0</v>
      </c>
      <c r="G120" s="31">
        <v>175</v>
      </c>
      <c r="H120" s="31">
        <v>525</v>
      </c>
      <c r="I120" s="31">
        <v>525</v>
      </c>
      <c r="J120" s="31">
        <v>525</v>
      </c>
    </row>
    <row r="121" spans="1:10" x14ac:dyDescent="0.25">
      <c r="J121" s="42" t="s">
        <v>87</v>
      </c>
    </row>
  </sheetData>
  <mergeCells count="78">
    <mergeCell ref="B58:B60"/>
    <mergeCell ref="A40:A42"/>
    <mergeCell ref="B40:B42"/>
    <mergeCell ref="A49:A51"/>
    <mergeCell ref="B49:B51"/>
    <mergeCell ref="A55:A57"/>
    <mergeCell ref="B55:B57"/>
    <mergeCell ref="A58:A60"/>
    <mergeCell ref="B43:B45"/>
    <mergeCell ref="A61:A63"/>
    <mergeCell ref="B61:B63"/>
    <mergeCell ref="B13:B17"/>
    <mergeCell ref="A31:A33"/>
    <mergeCell ref="B31:B33"/>
    <mergeCell ref="A34:A36"/>
    <mergeCell ref="B34:B36"/>
    <mergeCell ref="A28:A30"/>
    <mergeCell ref="B28:B30"/>
    <mergeCell ref="A18:A21"/>
    <mergeCell ref="B18:B21"/>
    <mergeCell ref="A22:A24"/>
    <mergeCell ref="B22:B24"/>
    <mergeCell ref="A25:A27"/>
    <mergeCell ref="A52:A54"/>
    <mergeCell ref="B52:B54"/>
    <mergeCell ref="A85:A87"/>
    <mergeCell ref="B85:B87"/>
    <mergeCell ref="A79:A81"/>
    <mergeCell ref="B79:B81"/>
    <mergeCell ref="A82:A84"/>
    <mergeCell ref="B82:B84"/>
    <mergeCell ref="A64:A66"/>
    <mergeCell ref="B64:B66"/>
    <mergeCell ref="A76:A78"/>
    <mergeCell ref="B76:B78"/>
    <mergeCell ref="A67:A69"/>
    <mergeCell ref="B67:B69"/>
    <mergeCell ref="A70:A72"/>
    <mergeCell ref="B70:B72"/>
    <mergeCell ref="A73:A75"/>
    <mergeCell ref="B73:B75"/>
    <mergeCell ref="A94:A96"/>
    <mergeCell ref="B94:B96"/>
    <mergeCell ref="A88:A90"/>
    <mergeCell ref="B88:B90"/>
    <mergeCell ref="B91:B93"/>
    <mergeCell ref="A91:A93"/>
    <mergeCell ref="A8:A12"/>
    <mergeCell ref="B8:B12"/>
    <mergeCell ref="A13:A17"/>
    <mergeCell ref="B46:B48"/>
    <mergeCell ref="A46:A48"/>
    <mergeCell ref="A43:A45"/>
    <mergeCell ref="B25:B27"/>
    <mergeCell ref="A37:A39"/>
    <mergeCell ref="B37:B39"/>
    <mergeCell ref="I1:J1"/>
    <mergeCell ref="A3:J3"/>
    <mergeCell ref="A5:A6"/>
    <mergeCell ref="B5:B6"/>
    <mergeCell ref="C5:C6"/>
    <mergeCell ref="E5:J5"/>
    <mergeCell ref="A115:A117"/>
    <mergeCell ref="B115:B117"/>
    <mergeCell ref="A118:A120"/>
    <mergeCell ref="B118:B120"/>
    <mergeCell ref="A97:A99"/>
    <mergeCell ref="B97:B99"/>
    <mergeCell ref="A100:A102"/>
    <mergeCell ref="B100:B102"/>
    <mergeCell ref="A103:A105"/>
    <mergeCell ref="B103:B105"/>
    <mergeCell ref="A106:A108"/>
    <mergeCell ref="B106:B108"/>
    <mergeCell ref="A109:A111"/>
    <mergeCell ref="B109:B111"/>
    <mergeCell ref="A112:A114"/>
    <mergeCell ref="B112:B114"/>
  </mergeCells>
  <pageMargins left="0.59055118110236227" right="0.59055118110236227" top="0.59055118110236227" bottom="0.59055118110236227" header="0.31496062992125984" footer="0.31496062992125984"/>
  <pageSetup paperSize="9" scale="50" firstPageNumber="10" orientation="landscape" useFirstPageNumber="1" r:id="rId1"/>
  <headerFooter>
    <oddHeader>&amp;C&amp;"Times New Roman,обычный"&amp;12
&amp;P</oddHeader>
  </headerFooter>
  <rowBreaks count="3" manualBreakCount="3">
    <brk id="30" max="9" man="1"/>
    <brk id="60" max="9" man="1"/>
    <brk id="9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109375" defaultRowHeight="14.4" x14ac:dyDescent="0.3"/>
  <cols>
    <col min="1" max="1" width="22.88671875" style="3" customWidth="1"/>
    <col min="2" max="2" width="21.33203125" style="3" customWidth="1"/>
    <col min="3" max="3" width="25.33203125" style="3" customWidth="1"/>
    <col min="4" max="4" width="12" style="3" customWidth="1"/>
    <col min="5" max="5" width="11.33203125" style="3" customWidth="1"/>
    <col min="6" max="6" width="15.6640625" style="3" customWidth="1"/>
    <col min="7" max="7" width="13.33203125" style="3" customWidth="1"/>
    <col min="8" max="8" width="12.6640625" style="3" customWidth="1"/>
    <col min="9" max="9" width="16.6640625" style="3" customWidth="1"/>
    <col min="10" max="10" width="13.6640625" style="3" customWidth="1"/>
    <col min="11" max="11" width="12.33203125" style="3" customWidth="1"/>
    <col min="12" max="12" width="21.33203125" style="3" customWidth="1"/>
    <col min="13" max="16384" width="9.109375" style="3"/>
  </cols>
  <sheetData>
    <row r="1" spans="1:20" ht="27.75" customHeight="1" x14ac:dyDescent="0.3">
      <c r="A1" s="2"/>
      <c r="B1" s="2"/>
      <c r="C1" s="76"/>
      <c r="D1" s="76"/>
      <c r="E1" s="76"/>
      <c r="F1" s="76"/>
      <c r="G1" s="76"/>
      <c r="H1" s="76"/>
      <c r="I1" s="76"/>
      <c r="J1" s="76"/>
      <c r="K1" s="2"/>
      <c r="L1" s="5" t="s">
        <v>15</v>
      </c>
      <c r="M1" s="4"/>
      <c r="N1" s="4"/>
      <c r="O1" s="4"/>
      <c r="P1" s="4"/>
      <c r="Q1" s="4"/>
      <c r="R1" s="4"/>
      <c r="S1" s="4"/>
      <c r="T1" s="4"/>
    </row>
    <row r="2" spans="1:20" ht="32.25" customHeight="1" x14ac:dyDescent="0.3">
      <c r="A2" s="2"/>
      <c r="B2" s="77" t="s">
        <v>14</v>
      </c>
      <c r="C2" s="77"/>
      <c r="D2" s="77"/>
      <c r="E2" s="77"/>
      <c r="F2" s="77"/>
      <c r="G2" s="77"/>
      <c r="H2" s="77"/>
      <c r="I2" s="77"/>
      <c r="J2" s="77"/>
      <c r="K2" s="2"/>
      <c r="L2" s="2"/>
      <c r="M2" s="2"/>
      <c r="N2" s="2"/>
      <c r="O2" s="2"/>
      <c r="P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82.8" x14ac:dyDescent="0.3">
      <c r="A5" s="18" t="s">
        <v>4</v>
      </c>
      <c r="B5" s="19" t="s">
        <v>11</v>
      </c>
      <c r="C5" s="19" t="s">
        <v>12</v>
      </c>
      <c r="D5" s="19" t="s">
        <v>8</v>
      </c>
      <c r="E5" s="19" t="s">
        <v>9</v>
      </c>
      <c r="F5" s="19" t="s">
        <v>10</v>
      </c>
      <c r="G5" s="19" t="s">
        <v>13</v>
      </c>
      <c r="H5" s="19" t="s">
        <v>16</v>
      </c>
      <c r="I5" s="19" t="s">
        <v>17</v>
      </c>
      <c r="J5" s="19" t="s">
        <v>2</v>
      </c>
      <c r="K5" s="19" t="s">
        <v>18</v>
      </c>
      <c r="L5" s="20" t="s">
        <v>19</v>
      </c>
      <c r="M5" s="2"/>
      <c r="N5" s="2"/>
      <c r="O5" s="2"/>
      <c r="P5" s="2"/>
    </row>
    <row r="6" spans="1:20" x14ac:dyDescent="0.3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 x14ac:dyDescent="0.3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 x14ac:dyDescent="0.3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 x14ac:dyDescent="0.3">
      <c r="A9" s="6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 x14ac:dyDescent="0.3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 x14ac:dyDescent="0.3">
      <c r="A11" s="6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6" type="noConversion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15 внебюджет</vt:lpstr>
      <vt:lpstr>Лист2!Заголовки_для_печати</vt:lpstr>
      <vt:lpstr>Лист2!Область_печати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Ширкина Алевтина Викторовна</cp:lastModifiedBy>
  <cp:lastPrinted>2022-12-27T04:58:16Z</cp:lastPrinted>
  <dcterms:created xsi:type="dcterms:W3CDTF">2011-03-10T10:26:24Z</dcterms:created>
  <dcterms:modified xsi:type="dcterms:W3CDTF">2022-12-27T04:58:22Z</dcterms:modified>
</cp:coreProperties>
</file>