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на САЙТ\Ширкина\"/>
    </mc:Choice>
  </mc:AlternateContent>
  <bookViews>
    <workbookView xWindow="0" yWindow="0" windowWidth="23040" windowHeight="9108"/>
  </bookViews>
  <sheets>
    <sheet name="Лист1" sheetId="1" r:id="rId1"/>
  </sheets>
  <definedNames>
    <definedName name="_xlnm._FilterDatabase" localSheetId="0" hidden="1">Лист1!$A$1:$I$439</definedName>
    <definedName name="_xlnm.Print_Titles" localSheetId="0">Лист1!$7:$7</definedName>
  </definedNames>
  <calcPr calcId="152511"/>
</workbook>
</file>

<file path=xl/calcChain.xml><?xml version="1.0" encoding="utf-8"?>
<calcChain xmlns="http://schemas.openxmlformats.org/spreadsheetml/2006/main">
  <c r="E597" i="1" l="1"/>
  <c r="E596" i="1"/>
  <c r="E595" i="1"/>
  <c r="E594" i="1"/>
  <c r="E593" i="1"/>
  <c r="D597" i="1"/>
  <c r="D596" i="1"/>
  <c r="D595" i="1"/>
  <c r="D594" i="1"/>
  <c r="D593" i="1"/>
  <c r="C593" i="1"/>
  <c r="D592" i="1"/>
  <c r="E592" i="1"/>
  <c r="C592" i="1"/>
  <c r="D623" i="1"/>
  <c r="C623" i="1"/>
  <c r="D615" i="1"/>
  <c r="E615" i="1"/>
  <c r="C615" i="1"/>
  <c r="E623" i="1"/>
  <c r="D607" i="1"/>
  <c r="E607" i="1"/>
  <c r="C607" i="1"/>
  <c r="E599" i="1"/>
  <c r="D599" i="1"/>
  <c r="C605" i="1"/>
  <c r="C597" i="1" s="1"/>
  <c r="C604" i="1"/>
  <c r="C596" i="1" s="1"/>
  <c r="C603" i="1"/>
  <c r="C595" i="1" s="1"/>
  <c r="C602" i="1"/>
  <c r="C594" i="1" s="1"/>
  <c r="C599" i="1" l="1"/>
  <c r="C591" i="1"/>
  <c r="D591" i="1"/>
  <c r="E591" i="1"/>
  <c r="D254" i="1" l="1"/>
  <c r="E254" i="1"/>
  <c r="C254" i="1"/>
  <c r="C27" i="1"/>
  <c r="D253" i="1" l="1"/>
  <c r="E253" i="1"/>
  <c r="C253" i="1"/>
  <c r="E260" i="1" l="1"/>
  <c r="D260" i="1"/>
  <c r="C260" i="1"/>
  <c r="D268" i="1"/>
  <c r="C252" i="1" l="1"/>
  <c r="E58" i="1" l="1"/>
  <c r="D58" i="1"/>
  <c r="D573" i="1" l="1"/>
  <c r="E573" i="1"/>
  <c r="D572" i="1"/>
  <c r="E572" i="1"/>
  <c r="D530" i="1"/>
  <c r="E530" i="1"/>
  <c r="C530" i="1"/>
  <c r="C529" i="1"/>
  <c r="C573" i="1" l="1"/>
  <c r="C572" i="1" l="1"/>
  <c r="E556" i="1"/>
  <c r="D556" i="1"/>
  <c r="C556" i="1"/>
  <c r="E557" i="1"/>
  <c r="D557" i="1"/>
  <c r="C557" i="1"/>
  <c r="C549" i="1" s="1"/>
  <c r="E579" i="1"/>
  <c r="D579" i="1"/>
  <c r="C579" i="1"/>
  <c r="E563" i="1"/>
  <c r="D563" i="1"/>
  <c r="C563" i="1"/>
  <c r="E561" i="1"/>
  <c r="E553" i="1" s="1"/>
  <c r="D561" i="1"/>
  <c r="D553" i="1" s="1"/>
  <c r="C561" i="1"/>
  <c r="C553" i="1" s="1"/>
  <c r="E560" i="1"/>
  <c r="E552" i="1" s="1"/>
  <c r="D560" i="1"/>
  <c r="D552" i="1" s="1"/>
  <c r="C560" i="1"/>
  <c r="C552" i="1" s="1"/>
  <c r="E559" i="1"/>
  <c r="E551" i="1" s="1"/>
  <c r="D559" i="1"/>
  <c r="D551" i="1" s="1"/>
  <c r="C559" i="1"/>
  <c r="C551" i="1" s="1"/>
  <c r="E558" i="1"/>
  <c r="E550" i="1" s="1"/>
  <c r="D558" i="1"/>
  <c r="D550" i="1" s="1"/>
  <c r="C558" i="1"/>
  <c r="C550" i="1" s="1"/>
  <c r="C218" i="1"/>
  <c r="E218" i="1"/>
  <c r="D218" i="1"/>
  <c r="E555" i="1" l="1"/>
  <c r="D555" i="1"/>
  <c r="E548" i="1"/>
  <c r="E571" i="1"/>
  <c r="E549" i="1"/>
  <c r="D571" i="1"/>
  <c r="D549" i="1"/>
  <c r="C571" i="1"/>
  <c r="C548" i="1"/>
  <c r="C547" i="1" s="1"/>
  <c r="C555" i="1"/>
  <c r="D548" i="1"/>
  <c r="E547" i="1" l="1"/>
  <c r="D547" i="1"/>
  <c r="D470" i="1"/>
  <c r="E470" i="1"/>
  <c r="D252" i="1"/>
  <c r="E252" i="1"/>
  <c r="D225" i="1" l="1"/>
  <c r="D217" i="1" s="1"/>
  <c r="D529" i="1" l="1"/>
  <c r="E529" i="1"/>
  <c r="D422" i="1"/>
  <c r="D423" i="1"/>
  <c r="E423" i="1"/>
  <c r="E422" i="1"/>
  <c r="D528" i="1" l="1"/>
  <c r="C528" i="1" l="1"/>
  <c r="D451" i="1" l="1"/>
  <c r="E451" i="1"/>
  <c r="C451" i="1"/>
  <c r="D410" i="1" l="1"/>
  <c r="E410" i="1"/>
  <c r="C410" i="1"/>
  <c r="D514" i="1" l="1"/>
  <c r="D506" i="1" s="1"/>
  <c r="E514" i="1"/>
  <c r="E506" i="1" s="1"/>
  <c r="D443" i="1"/>
  <c r="C470" i="1"/>
  <c r="C443" i="1" s="1"/>
  <c r="C514" i="1"/>
  <c r="C506" i="1" s="1"/>
  <c r="D484" i="1"/>
  <c r="E484" i="1"/>
  <c r="C484" i="1"/>
  <c r="E536" i="1" l="1"/>
  <c r="D536" i="1"/>
  <c r="C536" i="1"/>
  <c r="E520" i="1"/>
  <c r="D520" i="1"/>
  <c r="C520" i="1"/>
  <c r="E492" i="1"/>
  <c r="D492" i="1"/>
  <c r="C492" i="1"/>
  <c r="E476" i="1"/>
  <c r="D476" i="1"/>
  <c r="C476" i="1"/>
  <c r="E457" i="1"/>
  <c r="D457" i="1"/>
  <c r="C457" i="1"/>
  <c r="E528" i="1" l="1"/>
  <c r="E518" i="1"/>
  <c r="E510" i="1" s="1"/>
  <c r="D518" i="1"/>
  <c r="D510" i="1" s="1"/>
  <c r="C518" i="1"/>
  <c r="C510" i="1" s="1"/>
  <c r="E517" i="1"/>
  <c r="E509" i="1" s="1"/>
  <c r="D517" i="1"/>
  <c r="D509" i="1" s="1"/>
  <c r="C517" i="1"/>
  <c r="C509" i="1" s="1"/>
  <c r="E516" i="1"/>
  <c r="E508" i="1" s="1"/>
  <c r="D516" i="1"/>
  <c r="D508" i="1" s="1"/>
  <c r="C516" i="1"/>
  <c r="C508" i="1" s="1"/>
  <c r="E515" i="1"/>
  <c r="E507" i="1" s="1"/>
  <c r="D515" i="1"/>
  <c r="D507" i="1" s="1"/>
  <c r="C515" i="1"/>
  <c r="C507" i="1" s="1"/>
  <c r="E513" i="1"/>
  <c r="E505" i="1" s="1"/>
  <c r="D513" i="1"/>
  <c r="D505" i="1" s="1"/>
  <c r="C513" i="1"/>
  <c r="C505" i="1" s="1"/>
  <c r="C512" i="1" l="1"/>
  <c r="E512" i="1"/>
  <c r="D504" i="1"/>
  <c r="D512" i="1"/>
  <c r="C504" i="1"/>
  <c r="E504" i="1"/>
  <c r="E468" i="1"/>
  <c r="D468" i="1"/>
  <c r="C468" i="1"/>
  <c r="E455" i="1"/>
  <c r="E447" i="1" s="1"/>
  <c r="D455" i="1"/>
  <c r="D447" i="1" s="1"/>
  <c r="C455" i="1"/>
  <c r="C447" i="1" s="1"/>
  <c r="E454" i="1"/>
  <c r="E446" i="1" s="1"/>
  <c r="D454" i="1"/>
  <c r="D446" i="1" s="1"/>
  <c r="C454" i="1"/>
  <c r="C446" i="1" s="1"/>
  <c r="E453" i="1"/>
  <c r="E445" i="1" s="1"/>
  <c r="D453" i="1"/>
  <c r="D445" i="1" s="1"/>
  <c r="C453" i="1"/>
  <c r="C445" i="1" s="1"/>
  <c r="E452" i="1"/>
  <c r="E444" i="1" s="1"/>
  <c r="D452" i="1"/>
  <c r="D444" i="1" s="1"/>
  <c r="C452" i="1"/>
  <c r="C444" i="1" s="1"/>
  <c r="E443" i="1"/>
  <c r="E450" i="1"/>
  <c r="E442" i="1" s="1"/>
  <c r="D450" i="1"/>
  <c r="D449" i="1" s="1"/>
  <c r="C450" i="1"/>
  <c r="C442" i="1" s="1"/>
  <c r="D442" i="1" l="1"/>
  <c r="D441" i="1" s="1"/>
  <c r="E449" i="1"/>
  <c r="C441" i="1"/>
  <c r="C449" i="1"/>
  <c r="E441" i="1"/>
  <c r="C422" i="1" l="1"/>
  <c r="C423" i="1"/>
  <c r="C424" i="1"/>
  <c r="C425" i="1"/>
  <c r="C426" i="1"/>
  <c r="D26" i="1" l="1"/>
  <c r="E26" i="1"/>
  <c r="C26" i="1"/>
  <c r="C429" i="1"/>
  <c r="D378" i="1" l="1"/>
  <c r="D386" i="1"/>
  <c r="E378" i="1" l="1"/>
  <c r="E372" i="1" l="1"/>
  <c r="D372" i="1"/>
  <c r="C372" i="1"/>
  <c r="D429" i="1"/>
  <c r="D286" i="1" l="1"/>
  <c r="E286" i="1"/>
  <c r="C235" i="1"/>
  <c r="D235" i="1"/>
  <c r="E235" i="1"/>
  <c r="E405" i="1" l="1"/>
  <c r="E406" i="1"/>
  <c r="E407" i="1"/>
  <c r="E408" i="1"/>
  <c r="D405" i="1"/>
  <c r="D406" i="1"/>
  <c r="D407" i="1"/>
  <c r="D408" i="1"/>
  <c r="C405" i="1"/>
  <c r="C406" i="1"/>
  <c r="C407" i="1"/>
  <c r="C408" i="1"/>
  <c r="E429" i="1"/>
  <c r="E424" i="1"/>
  <c r="E425" i="1"/>
  <c r="E426" i="1"/>
  <c r="E427" i="1"/>
  <c r="D424" i="1"/>
  <c r="D425" i="1"/>
  <c r="D426" i="1"/>
  <c r="D427" i="1"/>
  <c r="C427" i="1"/>
  <c r="C421" i="1" s="1"/>
  <c r="E400" i="1" l="1"/>
  <c r="E15" i="1" s="1"/>
  <c r="D399" i="1"/>
  <c r="D14" i="1" s="1"/>
  <c r="D397" i="1"/>
  <c r="D12" i="1" s="1"/>
  <c r="E399" i="1"/>
  <c r="E14" i="1" s="1"/>
  <c r="E397" i="1"/>
  <c r="E12" i="1" s="1"/>
  <c r="D400" i="1"/>
  <c r="D15" i="1" s="1"/>
  <c r="D398" i="1"/>
  <c r="D13" i="1" s="1"/>
  <c r="E398" i="1"/>
  <c r="E13" i="1" s="1"/>
  <c r="C400" i="1"/>
  <c r="C15" i="1" s="1"/>
  <c r="C398" i="1"/>
  <c r="C13" i="1" s="1"/>
  <c r="C399" i="1"/>
  <c r="C14" i="1" s="1"/>
  <c r="C397" i="1"/>
  <c r="C12" i="1" s="1"/>
  <c r="D403" i="1"/>
  <c r="E403" i="1"/>
  <c r="C403" i="1"/>
  <c r="D404" i="1"/>
  <c r="E404" i="1"/>
  <c r="C404" i="1"/>
  <c r="D371" i="1"/>
  <c r="D370" i="1" s="1"/>
  <c r="E371" i="1"/>
  <c r="E370" i="1" s="1"/>
  <c r="C371" i="1"/>
  <c r="C370" i="1" s="1"/>
  <c r="D396" i="1" l="1"/>
  <c r="E395" i="1"/>
  <c r="E396" i="1"/>
  <c r="D395" i="1"/>
  <c r="D421" i="1"/>
  <c r="D402" i="1"/>
  <c r="C395" i="1"/>
  <c r="C396" i="1"/>
  <c r="E421" i="1"/>
  <c r="C402" i="1"/>
  <c r="E402" i="1"/>
  <c r="E394" i="1" l="1"/>
  <c r="F395" i="1"/>
  <c r="C394" i="1"/>
  <c r="D394" i="1"/>
  <c r="C86" i="1" l="1"/>
  <c r="E63" i="1" l="1"/>
  <c r="D63" i="1"/>
  <c r="C109" i="1" l="1"/>
  <c r="E234" i="1" l="1"/>
  <c r="E18" i="1" s="1"/>
  <c r="D234" i="1"/>
  <c r="D18" i="1" s="1"/>
  <c r="C234" i="1"/>
  <c r="C18" i="1" s="1"/>
  <c r="E386" i="1" l="1"/>
  <c r="C386" i="1"/>
  <c r="C378" i="1"/>
  <c r="E362" i="1"/>
  <c r="E354" i="1" s="1"/>
  <c r="D362" i="1"/>
  <c r="D354" i="1" s="1"/>
  <c r="C362" i="1"/>
  <c r="C354" i="1" s="1"/>
  <c r="E356" i="1"/>
  <c r="D356" i="1"/>
  <c r="C356" i="1"/>
  <c r="E344" i="1"/>
  <c r="D344" i="1"/>
  <c r="C344" i="1"/>
  <c r="C325" i="1" s="1"/>
  <c r="E333" i="1"/>
  <c r="D333" i="1"/>
  <c r="E327" i="1"/>
  <c r="D327" i="1"/>
  <c r="C327" i="1"/>
  <c r="E326" i="1"/>
  <c r="D326" i="1"/>
  <c r="C326" i="1"/>
  <c r="E314" i="1"/>
  <c r="D314" i="1"/>
  <c r="C314" i="1"/>
  <c r="E303" i="1"/>
  <c r="D303" i="1"/>
  <c r="C303" i="1"/>
  <c r="E292" i="1"/>
  <c r="D292" i="1"/>
  <c r="C292" i="1"/>
  <c r="C286" i="1"/>
  <c r="E285" i="1"/>
  <c r="D285" i="1"/>
  <c r="C285" i="1"/>
  <c r="E268" i="1"/>
  <c r="C268" i="1"/>
  <c r="E241" i="1"/>
  <c r="E233" i="1" s="1"/>
  <c r="D241" i="1"/>
  <c r="D233" i="1" s="1"/>
  <c r="C241" i="1"/>
  <c r="C233" i="1" s="1"/>
  <c r="E225" i="1"/>
  <c r="E217" i="1" s="1"/>
  <c r="C225" i="1"/>
  <c r="E206" i="1"/>
  <c r="D206" i="1"/>
  <c r="E195" i="1"/>
  <c r="D195" i="1"/>
  <c r="C195" i="1"/>
  <c r="E185" i="1"/>
  <c r="D185" i="1"/>
  <c r="C185" i="1"/>
  <c r="E175" i="1"/>
  <c r="D175" i="1"/>
  <c r="C175" i="1"/>
  <c r="E164" i="1"/>
  <c r="D164" i="1"/>
  <c r="C164" i="1"/>
  <c r="E142" i="1"/>
  <c r="D142" i="1"/>
  <c r="C142" i="1"/>
  <c r="E131" i="1"/>
  <c r="D131" i="1"/>
  <c r="C131" i="1"/>
  <c r="E120" i="1"/>
  <c r="D120" i="1"/>
  <c r="C120" i="1"/>
  <c r="D109" i="1"/>
  <c r="E97" i="1"/>
  <c r="D97" i="1"/>
  <c r="C97" i="1"/>
  <c r="E86" i="1"/>
  <c r="D86" i="1"/>
  <c r="C63" i="1"/>
  <c r="E41" i="1"/>
  <c r="D41" i="1"/>
  <c r="C41" i="1"/>
  <c r="C217" i="1" l="1"/>
  <c r="C277" i="1"/>
  <c r="C10" i="1" s="1"/>
  <c r="D277" i="1"/>
  <c r="D10" i="1" s="1"/>
  <c r="D278" i="1"/>
  <c r="E325" i="1"/>
  <c r="E278" i="1"/>
  <c r="E284" i="1"/>
  <c r="E277" i="1"/>
  <c r="E10" i="1" s="1"/>
  <c r="C278" i="1"/>
  <c r="D284" i="1"/>
  <c r="C284" i="1"/>
  <c r="C276" i="1" s="1"/>
  <c r="D325" i="1"/>
  <c r="E276" i="1" l="1"/>
  <c r="D276" i="1"/>
  <c r="E109" i="1" l="1"/>
  <c r="E52" i="1" l="1"/>
  <c r="C52" i="1"/>
  <c r="D52" i="1"/>
  <c r="C153" i="1"/>
  <c r="E153" i="1"/>
  <c r="D153" i="1"/>
  <c r="C206" i="1" l="1"/>
  <c r="D33" i="1"/>
  <c r="E33" i="1"/>
  <c r="C33" i="1"/>
  <c r="D74" i="1" l="1"/>
  <c r="D27" i="1"/>
  <c r="D19" i="1" s="1"/>
  <c r="D11" i="1" s="1"/>
  <c r="D9" i="1" s="1"/>
  <c r="C74" i="1"/>
  <c r="E74" i="1"/>
  <c r="E27" i="1"/>
  <c r="E19" i="1" s="1"/>
  <c r="E11" i="1" s="1"/>
  <c r="E9" i="1" s="1"/>
  <c r="D17" i="1" l="1"/>
  <c r="D25" i="1"/>
  <c r="E25" i="1"/>
  <c r="E17" i="1" l="1"/>
  <c r="C25" i="1" l="1"/>
  <c r="C19" i="1"/>
  <c r="C17" i="1" l="1"/>
  <c r="C11" i="1"/>
  <c r="C9" i="1" s="1"/>
</calcChain>
</file>

<file path=xl/sharedStrings.xml><?xml version="1.0" encoding="utf-8"?>
<sst xmlns="http://schemas.openxmlformats.org/spreadsheetml/2006/main" count="909" uniqueCount="268">
  <si>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</si>
  <si>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</si>
  <si>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</si>
  <si>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</si>
  <si>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</si>
  <si>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</si>
  <si>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</si>
  <si>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</si>
  <si>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</si>
  <si>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</si>
  <si>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</si>
  <si>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</si>
  <si>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</si>
  <si>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1.1.</t>
  </si>
  <si>
    <t xml:space="preserve">Всего:         </t>
  </si>
  <si>
    <t xml:space="preserve">федеральный бюджет         </t>
  </si>
  <si>
    <t xml:space="preserve">краевой бюджет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</si>
  <si>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</si>
  <si>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</si>
  <si>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</si>
  <si>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</si>
  <si>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</si>
  <si>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</si>
  <si>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</si>
  <si>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</si>
  <si>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</si>
  <si>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</si>
  <si>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</si>
  <si>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</si>
  <si>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</si>
  <si>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</si>
  <si>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</si>
  <si>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</si>
  <si>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</si>
  <si>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1.2.</t>
  </si>
  <si>
    <t>1.2.1.</t>
  </si>
  <si>
    <t>1.3.</t>
  </si>
  <si>
    <t>1.3.1.</t>
  </si>
  <si>
    <t>1.4.</t>
  </si>
  <si>
    <t>1.4.1.</t>
  </si>
  <si>
    <t>2.1.</t>
  </si>
  <si>
    <t>2.1.1.</t>
  </si>
  <si>
    <t>2.1.2.</t>
  </si>
  <si>
    <t>2.1.3.</t>
  </si>
  <si>
    <t>2.2.</t>
  </si>
  <si>
    <t>2.2.1.</t>
  </si>
  <si>
    <t>2.2.2.</t>
  </si>
  <si>
    <t>2.3.</t>
  </si>
  <si>
    <t>2.3.1.</t>
  </si>
  <si>
    <t>3.1.</t>
  </si>
  <si>
    <t>3.2.</t>
  </si>
  <si>
    <t>4.1.</t>
  </si>
  <si>
    <t>4.2.</t>
  </si>
  <si>
    <t>Мероприятие 2.1.2 "Организация взаимодействия исполнительных органов государственной власти Камчатского края, бизнеса, гражданского общества в решении вопросов регулирования миграционных потоков"</t>
  </si>
  <si>
    <t>Х</t>
  </si>
  <si>
    <t>Подпрограмма 1 "Активная политика занятости населения и социальная поддержка безработных граждан"</t>
  </si>
  <si>
    <t>Мероприятие 1.1.3 "Организация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</si>
  <si>
    <t>Основное мероприятие 1.2. "Социальные выплаты безработным гражданам"</t>
  </si>
  <si>
    <t>Подпрограмма 2  "Управление миграционными потоками в Камчатском крае"</t>
  </si>
  <si>
    <t>Мероприятие 2.1.1 "Проведение мониторинга миграционной ситуации в Камчатском крае"</t>
  </si>
  <si>
    <t>Мероприятие 2.1.3 "Организация информационного сопровождения процесса регулирования миграционными потоками"</t>
  </si>
  <si>
    <t>Мероприятие 2.2.2 "Обеспечение информирования незанятого населения Камчатского края о вакантных рабочих местах, на которые планируется привлечение иностранных работников, создание системы "обратная связь"</t>
  </si>
  <si>
    <t xml:space="preserve">
</t>
  </si>
  <si>
    <t xml:space="preserve">
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</si>
  <si>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</si>
  <si>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</si>
  <si>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</si>
  <si>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</si>
  <si>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</si>
  <si>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</si>
  <si>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</si>
  <si>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 (по подпрограмме):</t>
  </si>
  <si>
    <t>Объект закупки 1.1.2</t>
  </si>
  <si>
    <t>Субсидия 1.1.2</t>
  </si>
  <si>
    <t>Объект закупки 1.1.3</t>
  </si>
  <si>
    <t>Субсидия 1.1.3</t>
  </si>
  <si>
    <t>Объект закупки 1.1.4</t>
  </si>
  <si>
    <t>Субсидия 1.1.4</t>
  </si>
  <si>
    <t>Объект закупки 1.1.5</t>
  </si>
  <si>
    <t>Субсидия 1.1.5</t>
  </si>
  <si>
    <t>Объект закупки 1.1.6</t>
  </si>
  <si>
    <t>Субсидия 1.1.6</t>
  </si>
  <si>
    <t>Объект закупки 1.1.7</t>
  </si>
  <si>
    <t>Субсидия 1.1.7</t>
  </si>
  <si>
    <t>Объект закупки 1.1.8</t>
  </si>
  <si>
    <t>Субсидия 1.1.8</t>
  </si>
  <si>
    <t>Объект закупки 1.1.9</t>
  </si>
  <si>
    <t>Субсидия 1.1.9</t>
  </si>
  <si>
    <t>Объект закупки 1.1.10</t>
  </si>
  <si>
    <t>Субсидия 1.1.10</t>
  </si>
  <si>
    <t>Объект закупки 1.1.11</t>
  </si>
  <si>
    <t>Субсидия 1.1.11</t>
  </si>
  <si>
    <t>Объект закупки 1.1.12</t>
  </si>
  <si>
    <t>Субсидия 1.1.12</t>
  </si>
  <si>
    <t>Объект закупки 1.1.13</t>
  </si>
  <si>
    <t>Субсидия 1.1.13</t>
  </si>
  <si>
    <t>Объект закупки 1.1.14</t>
  </si>
  <si>
    <t>Субсидия 1.1.14</t>
  </si>
  <si>
    <t>Объект закупки 1.1.15</t>
  </si>
  <si>
    <t>Субсидия 1.1.15</t>
  </si>
  <si>
    <t>Объект закупки 1.1.16</t>
  </si>
  <si>
    <t>Субсидия 1.1.16</t>
  </si>
  <si>
    <t>Объект закупки 1.1.17</t>
  </si>
  <si>
    <t>Субсидия 1.1.17</t>
  </si>
  <si>
    <t>Объект закупки 1.3.1</t>
  </si>
  <si>
    <t>Субсидия 1.3.1</t>
  </si>
  <si>
    <t>Объект закупки 2.1.1</t>
  </si>
  <si>
    <t>Субсидия 2.1.1</t>
  </si>
  <si>
    <t>Объект закупки 2.1.2</t>
  </si>
  <si>
    <t>Субсидия 2.1.2</t>
  </si>
  <si>
    <t>Объект закупки 2.1.3</t>
  </si>
  <si>
    <t>Субсидия 2.1.3</t>
  </si>
  <si>
    <t>Объект закупки 2.2.1</t>
  </si>
  <si>
    <t>Субсидия 2.2.1</t>
  </si>
  <si>
    <t>Объект закупки 2.2.2</t>
  </si>
  <si>
    <t>Субсидия 2.2.2</t>
  </si>
  <si>
    <t>Всего:</t>
  </si>
  <si>
    <t>№п/п</t>
  </si>
  <si>
    <t>Мероприятие 1.1.2 "Организация ярмарок вакансий и учебных рабочих мест"</t>
  </si>
  <si>
    <t>Мероприятие 1.1.5 "Профессиональное обучение и дополнительное профессиональное образование безработных граждан, включая обучение в другой местности"</t>
  </si>
  <si>
    <t>Основное мероприятие 1.3 "Повышение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населения"</t>
  </si>
  <si>
    <t>Мероприятие 1.3.1 "Оказание услуг по технической поддержке и сопровождению программных продуктов "Катарсис"</t>
  </si>
  <si>
    <t>Основное мероприятие 1.4 "Финансовое обеспечение деятельности центров занятости населения для оказания государственных услуг в сфере занятости населения"</t>
  </si>
  <si>
    <t>Мероприятие 1.4.1 "Освоение финансовых средств, выделенных на содержание краевых государственных казенных учреждений центров занятости населения, обеспечивающих на территории Камчатского края реализацию гарантированных прав граждан на защиту от безработицы"</t>
  </si>
  <si>
    <t>Мероприятие 2.3.1 "Проведение обследований работодателей, привлекающих и использующих иностранную рабочую силу, на предмет обеспечения прироста в трудоустройстве российских граждан, в том числе в удаленных населенных пунктах"</t>
  </si>
  <si>
    <t>Основное мероприятие 4.1 "Освоение финансовых средств, направленных на оплату труда и дополнительных выплат и компенсаций  с учетом страховых взносов"</t>
  </si>
  <si>
    <t>Основное мероприятие 4.2 "Освоение финансовых средств, направленных на обеспечение государственных нужд"</t>
  </si>
  <si>
    <t>5.1.</t>
  </si>
  <si>
    <t>5.1.1.</t>
  </si>
  <si>
    <t>5.2.</t>
  </si>
  <si>
    <t>прочие внебюджетные источники (средства работодателей)</t>
  </si>
  <si>
    <t>Объект закупки 6.1.1</t>
  </si>
  <si>
    <t>Субсидия 6.1.1</t>
  </si>
  <si>
    <t>Объект закупки 6.2.1</t>
  </si>
  <si>
    <t>Субсидия 6.2.1</t>
  </si>
  <si>
    <t>Заключено контрактов на отчетную дату
 (количество/тыс.  руб.)*</t>
  </si>
  <si>
    <t>"Содействие занятости населения Камчатского края"</t>
  </si>
  <si>
    <t>1 января 2015</t>
  </si>
  <si>
    <t>31 декабря 2020</t>
  </si>
  <si>
    <t>1 января 2014</t>
  </si>
  <si>
    <t>Основное мероприятие 2.3 "Повышение эффективности привлечения и использования иностранной рабочей силы в Камчатском крае, противодействие незаконной миграции"</t>
  </si>
  <si>
    <t>Мероприятие 2.2.1 "Реализация мер, направленных на привлечение в Камчатский край жителей из других регионов Российской Федерации"</t>
  </si>
  <si>
    <t xml:space="preserve">Основное мероприятие  2.2 "Обеспечение принципа приоритетного использования региональных трудовых ресурсов" </t>
  </si>
  <si>
    <t>Основное мероприятие 2.1 "Разработка комплексного подхода к управлению миграционными потоками в Камчатском крае"</t>
  </si>
  <si>
    <t>Мероприятие 1.1.16 "Создание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деятельностью"</t>
  </si>
  <si>
    <t>Мероприятие 1.1.17 "Организация дополнительных мероприятий по содействию трудоустройству незанятых инвалидов на оборудованные (оснащенные) для них  рабочие места, включая привлечение наставников"</t>
  </si>
  <si>
    <t>Мероприятие 1.1.15 "Организация прохождения профессионального обучения или получения дополнительного профессионального образования незанятых граждан, которым в соответствии с законодательством РФ  назначена страховая пенсия по старости и которые стремятся возобновить трудовую деятельность"</t>
  </si>
  <si>
    <t>Мероприятие 1.1.14 "Профессиональное обучение и дополнительное профессиональное образование женщин в период отпуска по уходу за ребенком до достижения им возраста 3-х лет по направлению органов службы занятости"</t>
  </si>
  <si>
    <t>Мероприятие 1.1.13 "Содействие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занятости"</t>
  </si>
  <si>
    <t>Мероприятие 1.1.12 "Содействие самозанятости безработных граждан"</t>
  </si>
  <si>
    <t>Мероприятие 1.1.11 "Социальная адаптация безработных граждан на рынке труда"</t>
  </si>
  <si>
    <t>Контрольное событие 9: организована стажировка не менее 4 молодых специалистов в организациях, территориально расположенных в Корякском округе</t>
  </si>
  <si>
    <t>Мероприятие 1.1.10 "Организация стажировки молодых специалистов в организациях, территориально расположенных в Корякском округе, после завершения обучения в образовательных организациях высшего образования и профессиональных образовательных организациях"</t>
  </si>
  <si>
    <t>Мероприятие 1.1.9 "Организация временного трудоустройства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 "</t>
  </si>
  <si>
    <t>Контрольное событие 7: организовано временное трудоустройство не менее 2,2 тыс. несовершеннолетних граждан в возрасте от 14 до 18 лет в свободное от учебы время</t>
  </si>
  <si>
    <t>Мероприятие 1.1.8 "Организация временного трудоустройства несовершеннолетних граждан в возрасте от 14 до 18 лет в свободное от учебы время"</t>
  </si>
  <si>
    <t>Мероприятие 1.1.7 "Организация проведения оплачиваемых общественных работ"</t>
  </si>
  <si>
    <t>Мероприятие 1.1.4 "Психологическая поддержка безработных граждан"</t>
  </si>
  <si>
    <t>Мероприятие 1.1.1 "Информирование о положении на рынке труда Камчатского края"</t>
  </si>
  <si>
    <t>Государственная программа "Содействие занятости населения  Камчатского края"</t>
  </si>
  <si>
    <t>Подпрограмма 6  "Повышение мобильности трудовых ресурсов Камчатского края"</t>
  </si>
  <si>
    <t>6.1.</t>
  </si>
  <si>
    <t>6.2.</t>
  </si>
  <si>
    <t>Основное мероприятие 7.1 "Разработка комплексного подхода к процессу ресоциализации граждан, уволенных с военной службы"</t>
  </si>
  <si>
    <t>Основное мероприятие 7.3 "Реализация мероприятий, способствующих повышению занятости граждан, уволенных с военной службы"</t>
  </si>
  <si>
    <t>Подпрограмма 7 "Комплексная ресоциализация граждан, уволенных с военной службы, и обеспечение их социальной интеграции в общество в Камчатском крае"</t>
  </si>
  <si>
    <t>1 сентября 2017</t>
  </si>
  <si>
    <t>1 октября 2017</t>
  </si>
  <si>
    <t>Основное мероприятие 1.1 "Реализация мероприятий активной политики занятости населения и дополнительных мероприятий в сфере занятости населения"</t>
  </si>
  <si>
    <t>Мероприятие 1.1.6 "Оказание финансовой помощи представителям КМНС в период прохождения профессионального обучения и получения дополнительного профессионального образоания по направлению органов службы занятости   и получающим стипендию в  размере минимальной величины пособия по безработице, увеличенной на размер районного коэффициента"</t>
  </si>
  <si>
    <t>Контрольное событие 5: финансовую помощь в период прохождения профессионального обучения и получения дополнительного профессионального образования получили не менее 10 граждан из числа коренных малочисленных народов Севера, получающие стипендию в  размере минимальной величины пособия по безработице, увеличенной на размер районного коэффициента</t>
  </si>
  <si>
    <t>4.1.1.</t>
  </si>
  <si>
    <t>4.2.1</t>
  </si>
  <si>
    <t>5.3.</t>
  </si>
  <si>
    <t>Основное мероприятие 7.2 "Повышение уровня информированности граждан, уволенных с военной службы, в том числе с использованием информационных технологий в сфере занятости населения"</t>
  </si>
  <si>
    <t xml:space="preserve">Мероприятие 7.2.1 "Проведение информационной работы с гражданами, уволенными с военной службы" </t>
  </si>
  <si>
    <t>5.2.1.</t>
  </si>
  <si>
    <t>5.3.1.</t>
  </si>
  <si>
    <t xml:space="preserve">Мероприятие 7.3.1 "Оказание гражданам, уволенным с военной службы, государственных услуг по профессиональному обучению и дополнительному профессиональному образованию, профессиональной ориентации, социальной адаптации на рынке труда, содействию в трудоустройстве" </t>
  </si>
  <si>
    <t>6.1.1.</t>
  </si>
  <si>
    <t>6.2.1.</t>
  </si>
  <si>
    <t>Подпрограмма 4  "Обеспечение реализации Программы"</t>
  </si>
  <si>
    <t>Контрольное событие 1 : проведено не менее 116 ярмарок вакансий и учебных рабочих мест</t>
  </si>
  <si>
    <t>Контрольное событие 2 : предоставлена государственная услуга по профессиональной ориентации не менее 7500 гражданам</t>
  </si>
  <si>
    <t>Мероприятие 1.2.1 "Осуществление социальных выплат безработным гражданам"</t>
  </si>
  <si>
    <t>Контрольное событие 1.3: обеспечено техническое сопровождение и техническая поддержка программных продуктов "Катарсис"</t>
  </si>
  <si>
    <t>Контрольное событие 2.1: проведено совещание с работодателями по вопросам привлечения и использования иностранной рабочей силы в Камчатском крае</t>
  </si>
  <si>
    <t>Основное мероприятие 6.1 "Отбор работодателей, соответствующих установленным критериям, для включения в Подпрограмму"</t>
  </si>
  <si>
    <t xml:space="preserve">Мероприятие 6.1.1 "Проведение информационной работы с работодателями, планирующими привлечение трудовых ресурсов из других субъектов Российской Федерации" </t>
  </si>
  <si>
    <t>Основное мероприятие 6.2 "Содействие работодателям в привлечении трудовых ресурсов, в том числе для реализации в Камчатском крае инвестиционных проектов"</t>
  </si>
  <si>
    <t>Мероприятие 6.2.1 "Оказание работодателям финансовой поддержки на привлечение трудовых ресурсов из других субъектов Российской Федерации, в том числе для реализации инвестиционных проектов, включенных в Подпрограмму"</t>
  </si>
  <si>
    <t>Контрольное событие 6.1: заключено соглашение между Федеральной службой по труду и занятости и Правительством Камчатского края о предоставлении субсидии бюджету Камчатского края из федерального бюджета в целях софинансирования подпрограммы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</si>
  <si>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Подпрограмма 8 "Сопровождение при содействии занятости инвалидов, включая инвалидов молодого возраста"</t>
  </si>
  <si>
    <t>Основное мероприятие 8.1 "Повышение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населения"</t>
  </si>
  <si>
    <t>Мероприятие 8.1.1 "Информационное освещение мероприятий, направленных на сопровождение инвалидов, включая инвалидов молодого возраста, при трудоустройстве"</t>
  </si>
  <si>
    <t>Основное мероприятие 8.2 "Сопровождение инвалидов, включая инвалидов молодого возраста, при трудоустройстве"</t>
  </si>
  <si>
    <t>Мероприятие 8.2.1 "Обеспечение взаимодействия участников, реализующих мероприятия, направленного на сопровождение инвалидов, включая инвалидов молодого возраста, при трудоустройстве"</t>
  </si>
  <si>
    <t>7.1.</t>
  </si>
  <si>
    <t>7.1.1.</t>
  </si>
  <si>
    <t>1 января 2019</t>
  </si>
  <si>
    <t>7.2.</t>
  </si>
  <si>
    <t>7.2.1.</t>
  </si>
  <si>
    <t>Контрольное событие 1.1: издан приказ Агентства по занятости населения и миграционной политике Камчатского края «Об определении видов и объемов общественных работ, организуемых в Камчатском крае в качестве дополнительной социальной поддержки граждан, ищущих работу» на текущий год</t>
  </si>
  <si>
    <t xml:space="preserve">прочие внебюджетные источники </t>
  </si>
  <si>
    <t xml:space="preserve">Мероприятие 7.1.1 "Реализация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годах" </t>
  </si>
  <si>
    <t>Объект закупки 7.1.1</t>
  </si>
  <si>
    <t>Субсидия 7.1.1</t>
  </si>
  <si>
    <t>Объект закупки 7.3.1</t>
  </si>
  <si>
    <t>Субсидия 7.3.1</t>
  </si>
  <si>
    <t>Объект закупки 8.2.1</t>
  </si>
  <si>
    <t>Субсидия 8.2.1</t>
  </si>
  <si>
    <t>Объект закупки 9.2.1</t>
  </si>
  <si>
    <t>Субсидия 9.2.1</t>
  </si>
  <si>
    <t>Контрольное событие 3: оказана психологическая поддержка не менее 582 безработным гражданам</t>
  </si>
  <si>
    <t>Контрольное событие 1.2: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безработных граждан, женщин в период отпуска по уходу за ребенком до достижения им возраста трех лет,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</si>
  <si>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Контрольное событие 4: на профессиональное обучение и дополнительное профессиональное образование направлено не менее 674 безработных граждан</t>
  </si>
  <si>
    <t>Контрольное событие 6: приняли участие в оплачиваемых общественных работах не менее 375 граждан</t>
  </si>
  <si>
    <t>Контрольное событие 8: организовано временное трудоустройство не менее 116 безработных граждан, испытывающих трудности в поиске работы, и безработных граждан в возрасте от 18 до 20 лет, имеющих среднее профессиональное образование и ищущих работу впервые</t>
  </si>
  <si>
    <t>Контрольное событие 10: государственная услуга по социальной адаптации оказана не менее 582 безработным гражданам</t>
  </si>
  <si>
    <t>Контрольное событие 11: государственная услуга по содействию самозанятости безработных граждан оказана не менее 174 безработным гражданам</t>
  </si>
  <si>
    <t>Контрольное событие 12: оказано содействие не менее 18 безработным гражданам в переезде (переселении) в другую местность для трудоустройства</t>
  </si>
  <si>
    <t>Контрольное событие 13: созданы условия для совмещения обязанностей по воспитанию детей с трудовой деятельностью не менее, чем для 2 незанятых многодетных  родителей, родителей, воспитывающих детей-инвалидов</t>
  </si>
  <si>
    <t>Контрольное событие 14: возмещены затраты работодателям на оборудование (оснащение) не менее 9 рабочих мест для трудоустройства незанятых инвалидов</t>
  </si>
  <si>
    <t xml:space="preserve">31 декабря 2022 </t>
  </si>
  <si>
    <t>31 декабря 2022</t>
  </si>
  <si>
    <t xml:space="preserve">февраль 2020 г.,                                                                                                                                                                                                           май 2020 г.,                            август 2020 г.,
ноябрь 2020 г.
</t>
  </si>
  <si>
    <t>февраль 2020 г.</t>
  </si>
  <si>
    <t>1.5.</t>
  </si>
  <si>
    <t>Основное мероприятие 1P2 Региональный проект "Содействие занятости женщин - создание условий дошкольного образования для детей в возрасте до трех лет"</t>
  </si>
  <si>
    <t>1 января 2020</t>
  </si>
  <si>
    <t xml:space="preserve">Контрольное событие 15: проведен годовой мониторинг миграционной ситуации в Камчатском крае  </t>
  </si>
  <si>
    <t>Контрольное событие 2.2: разработан проект Закона Камчатского края "О внесении изменения в статью 1 Закона Камчатского края от 30.07.2015 № 656 "Об установлении коэффициента, отражающего региональные особенности рынка труда Камчатского края"</t>
  </si>
  <si>
    <t>сентябрь 2020 г.</t>
  </si>
  <si>
    <t>Контрольное событие 16: обеспечено информационное взаимодействие работодателей, граждан, ищущих работу, через общероссийский интернет-портал "Работа в России"</t>
  </si>
  <si>
    <t>Контрольное событие 17: издан приказ Агентства по занятости населения и миграционной политике Камчатского края о включении работодателей в подпрограмму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</si>
  <si>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 xml:space="preserve"> май 2020 г.</t>
  </si>
  <si>
    <t>март 2020 г.</t>
  </si>
  <si>
    <t xml:space="preserve">Контрольное событие 6.2: выдан сертификат на привлечение трудовых ресурсов в Камчатском крае участникам подпрограммы "Повышение мобильности трудовых ресурсов Камчатского края" государственной программы Камчатского края "Содействие за-нятости населения Камчатского края" </t>
  </si>
  <si>
    <t xml:space="preserve"> декабрь 2020 г.</t>
  </si>
  <si>
    <t xml:space="preserve">Контрольное событие 18: проведен годовой мониторинг реализации Комплекса мер, направленных на ресоциализацию граждан, уволенных с военной службы, и обеспечение их социальной интеграции в общество в Камчатском крае в 2017-2020 годах </t>
  </si>
  <si>
    <t xml:space="preserve">Контрольное событие 19: трудоустроено при содействии органов службы занятости населения не менее 10 человек из числа граждан, уволенных с военной службы </t>
  </si>
  <si>
    <t xml:space="preserve">Контрольное событие 20: прошли профессиональное обучение и (или) получили дополнительное профессиональное образование не менее 2 человек из числа граждан, уволенных с военной службы и обратившихся в органы службы занятости населения  </t>
  </si>
  <si>
    <t>Контрольное событие 21: доля трудоустроенных инвалидов в общей численности инвалидов, обратившихся за содействием в поиске подходящей работы в органы службы занятости населения, составила не менее 51,0%</t>
  </si>
  <si>
    <t>декабрь 2020 г.</t>
  </si>
  <si>
    <t>Контрольное событие 9.1: заключен государственный контракт на оказание образовательных услуг в целях реализации мероприятий по профессиональному обучению и дополнительному профессиональному образованию граждан предпенсионного возраста в рамках реализации национального проекта «Демография»</t>
  </si>
  <si>
    <t>Контрольное событие 22: на профессиональное обучение и дополнительное профессиональное образование направлено не менее 67 граждан предпенсионного возраста</t>
  </si>
  <si>
    <t xml:space="preserve">1 января 2014 </t>
  </si>
  <si>
    <t>Подпрограмма 9 "Организация профессионального обучения и дополнительного профессионального образования лиц в возрасте 50-ти лет и старше, а также  лиц предпенсионного возраста"</t>
  </si>
  <si>
    <t>Основное мероприятие 9.1 "Организация и проведение информационной кампании по освещению мероприятий по содействию занятости лиц в возрасте 50-ти лет и старше, а также лиц предпенсионного возраста, в том числе по организации профессионального обучения и дополнительного профессионального образования"</t>
  </si>
  <si>
    <t>Мероприятие 9.1.1 "Информационное обеспечение в сфере реализации мероприятий по содействию трудовой занятости  лиц в возрасте 50-ти лет и старше, а также лиц предпенсионного возраста, в том числе посредством организации профессионального обучения и дополнительного профессионального образования"</t>
  </si>
  <si>
    <t>9Р3 Региональный проект "Старшее поколение (Организация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возраста)"</t>
  </si>
  <si>
    <t>Мероприятие 9.2.1 "Оказание лицам в возрасте 50-ти лет и старше, а также лицам предпенсионного возраста государственных услуг по профессиональному обучению и дополнительному профессиональному образованию, содействию в поиске подходящей работы"</t>
  </si>
  <si>
    <t>Исполнено в установленный срок. Приказ Агентства по занятости населения и миграционной политике Камчатского края от 27.02.2020 № 60 "Об определении видов и объема общественных работ, организуемых в Камчатском крае в 2020 году в качестве дополнительной социальной поддержки граждан, ищущих работу"</t>
  </si>
  <si>
    <t>Исполнено в установленный срок. Заключено 128 государственных контрактов</t>
  </si>
  <si>
    <t>Исполнено ранее установленного срока. Заключено соглашение от 10.12.2019 № 150-09-2020-002</t>
  </si>
  <si>
    <t>Подпрограмма А "Поддержка рынка труда и занятости граждан в Камчатском крае"</t>
  </si>
  <si>
    <t>8.1.</t>
  </si>
  <si>
    <t>8.2.</t>
  </si>
  <si>
    <t>Основное мероприятие А.2 "Компенсация работодателям затрат, связанных с оплатой проезда к месту проведения путинных работ и обратно граждан, трудоустроенных по направлению органов службы занятости населения Камчатского края"</t>
  </si>
  <si>
    <t>8.3.</t>
  </si>
  <si>
    <t>Основное мероприятие А.3 "Организации временных работ для работников, находящихся под угрозой увольнения"</t>
  </si>
  <si>
    <t>8.4.</t>
  </si>
  <si>
    <t>Основное мероприятие А.4 "Организация опережающего профессионального обучения и дополнительного профессионального образования работников, находящихся под угрозой увольнения"</t>
  </si>
  <si>
    <t xml:space="preserve">ноябрь 2020 г.
</t>
  </si>
  <si>
    <t>январь-июнь 2020 года</t>
  </si>
  <si>
    <t>Исполнено в установленный срок. Заключено 40 государственных контрактов</t>
  </si>
  <si>
    <t>Исполнено в установленный срок. Приказ Агентства по занятости населения и миграционной политике Камчатского края от 12.05.2020 № 142 "О включении работодателей в подпрограмму 6 "Повышение мобильности трудовых ресурсов Камчатского края" государственной программы Камчатского края "Содействие занятости населения Камчатского края"</t>
  </si>
  <si>
    <t>Основное мероприятие А.1 "Организация общественных работ, необходимых для обеспечения занятости граждан, нуждающихся в трудоустройстве"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</si>
</sst>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#,##0.00000"/>
    <numFmt numFmtId="167" formatCode="###\ ###\ ###\ ###\ ##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55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/>
    </xf>
    <xf numFmtId="167" fontId="13" fillId="0" borderId="10" xfId="0" applyNumberFormat="1" applyFont="1" applyFill="1" applyBorder="1" applyAlignment="1" applyProtection="1">
      <alignment horizontal="right" vertical="center"/>
    </xf>
    <xf numFmtId="166" fontId="6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5" fontId="6" fillId="0" borderId="4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6" fontId="1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7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66" fontId="7" fillId="2" borderId="2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9"/>
  <sheetViews>
    <sheetView tabSelected="1" zoomScale="90" zoomScaleNormal="90" zoomScaleSheetLayoutView="124" workbookViewId="0">
      <selection activeCell="D7" sqref="D7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7" customWidth="1"/>
    <col min="4" max="4" width="15.6640625" style="29" customWidth="1"/>
    <col min="5" max="5" width="13" style="29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2" customWidth="1"/>
    <col min="10" max="238" width="8.88671875" style="2"/>
    <col min="239" max="239" width="6.88671875" style="2" customWidth="1"/>
    <col min="240" max="240" width="33.33203125" style="2" customWidth="1"/>
    <col min="241" max="241" width="12.6640625" style="2" customWidth="1"/>
    <col min="242" max="242" width="13.5546875" style="2" customWidth="1"/>
    <col min="243" max="243" width="12.44140625" style="2" customWidth="1"/>
    <col min="244" max="244" width="13" style="2" customWidth="1"/>
    <col min="245" max="246" width="11.33203125" style="2" customWidth="1"/>
    <col min="247" max="247" width="13" style="2" customWidth="1"/>
    <col min="248" max="248" width="18.6640625" style="2" customWidth="1"/>
    <col min="249" max="249" width="4.6640625" style="2" customWidth="1"/>
    <col min="250" max="250" width="7.44140625" style="2" customWidth="1"/>
    <col min="251" max="251" width="7.5546875" style="2" customWidth="1"/>
    <col min="252" max="494" width="8.88671875" style="2"/>
    <col min="495" max="495" width="6.88671875" style="2" customWidth="1"/>
    <col min="496" max="496" width="33.33203125" style="2" customWidth="1"/>
    <col min="497" max="497" width="12.6640625" style="2" customWidth="1"/>
    <col min="498" max="498" width="13.5546875" style="2" customWidth="1"/>
    <col min="499" max="499" width="12.44140625" style="2" customWidth="1"/>
    <col min="500" max="500" width="13" style="2" customWidth="1"/>
    <col min="501" max="502" width="11.33203125" style="2" customWidth="1"/>
    <col min="503" max="503" width="13" style="2" customWidth="1"/>
    <col min="504" max="504" width="18.6640625" style="2" customWidth="1"/>
    <col min="505" max="505" width="4.6640625" style="2" customWidth="1"/>
    <col min="506" max="506" width="7.44140625" style="2" customWidth="1"/>
    <col min="507" max="507" width="7.5546875" style="2" customWidth="1"/>
    <col min="508" max="750" width="8.88671875" style="2"/>
    <col min="751" max="751" width="6.88671875" style="2" customWidth="1"/>
    <col min="752" max="752" width="33.33203125" style="2" customWidth="1"/>
    <col min="753" max="753" width="12.6640625" style="2" customWidth="1"/>
    <col min="754" max="754" width="13.5546875" style="2" customWidth="1"/>
    <col min="755" max="755" width="12.44140625" style="2" customWidth="1"/>
    <col min="756" max="756" width="13" style="2" customWidth="1"/>
    <col min="757" max="758" width="11.33203125" style="2" customWidth="1"/>
    <col min="759" max="759" width="13" style="2" customWidth="1"/>
    <col min="760" max="760" width="18.6640625" style="2" customWidth="1"/>
    <col min="761" max="761" width="4.6640625" style="2" customWidth="1"/>
    <col min="762" max="762" width="7.44140625" style="2" customWidth="1"/>
    <col min="763" max="763" width="7.5546875" style="2" customWidth="1"/>
    <col min="764" max="1006" width="8.88671875" style="2"/>
    <col min="1007" max="1007" width="6.88671875" style="2" customWidth="1"/>
    <col min="1008" max="1008" width="33.33203125" style="2" customWidth="1"/>
    <col min="1009" max="1009" width="12.6640625" style="2" customWidth="1"/>
    <col min="1010" max="1010" width="13.5546875" style="2" customWidth="1"/>
    <col min="1011" max="1011" width="12.44140625" style="2" customWidth="1"/>
    <col min="1012" max="1012" width="13" style="2" customWidth="1"/>
    <col min="1013" max="1014" width="11.33203125" style="2" customWidth="1"/>
    <col min="1015" max="1015" width="13" style="2" customWidth="1"/>
    <col min="1016" max="1016" width="18.6640625" style="2" customWidth="1"/>
    <col min="1017" max="1017" width="4.6640625" style="2" customWidth="1"/>
    <col min="1018" max="1018" width="7.44140625" style="2" customWidth="1"/>
    <col min="1019" max="1019" width="7.5546875" style="2" customWidth="1"/>
    <col min="1020" max="1262" width="8.88671875" style="2"/>
    <col min="1263" max="1263" width="6.88671875" style="2" customWidth="1"/>
    <col min="1264" max="1264" width="33.33203125" style="2" customWidth="1"/>
    <col min="1265" max="1265" width="12.6640625" style="2" customWidth="1"/>
    <col min="1266" max="1266" width="13.5546875" style="2" customWidth="1"/>
    <col min="1267" max="1267" width="12.44140625" style="2" customWidth="1"/>
    <col min="1268" max="1268" width="13" style="2" customWidth="1"/>
    <col min="1269" max="1270" width="11.33203125" style="2" customWidth="1"/>
    <col min="1271" max="1271" width="13" style="2" customWidth="1"/>
    <col min="1272" max="1272" width="18.6640625" style="2" customWidth="1"/>
    <col min="1273" max="1273" width="4.6640625" style="2" customWidth="1"/>
    <col min="1274" max="1274" width="7.44140625" style="2" customWidth="1"/>
    <col min="1275" max="1275" width="7.5546875" style="2" customWidth="1"/>
    <col min="1276" max="1518" width="8.88671875" style="2"/>
    <col min="1519" max="1519" width="6.88671875" style="2" customWidth="1"/>
    <col min="1520" max="1520" width="33.33203125" style="2" customWidth="1"/>
    <col min="1521" max="1521" width="12.6640625" style="2" customWidth="1"/>
    <col min="1522" max="1522" width="13.5546875" style="2" customWidth="1"/>
    <col min="1523" max="1523" width="12.44140625" style="2" customWidth="1"/>
    <col min="1524" max="1524" width="13" style="2" customWidth="1"/>
    <col min="1525" max="1526" width="11.33203125" style="2" customWidth="1"/>
    <col min="1527" max="1527" width="13" style="2" customWidth="1"/>
    <col min="1528" max="1528" width="18.6640625" style="2" customWidth="1"/>
    <col min="1529" max="1529" width="4.6640625" style="2" customWidth="1"/>
    <col min="1530" max="1530" width="7.44140625" style="2" customWidth="1"/>
    <col min="1531" max="1531" width="7.5546875" style="2" customWidth="1"/>
    <col min="1532" max="1774" width="8.88671875" style="2"/>
    <col min="1775" max="1775" width="6.88671875" style="2" customWidth="1"/>
    <col min="1776" max="1776" width="33.33203125" style="2" customWidth="1"/>
    <col min="1777" max="1777" width="12.6640625" style="2" customWidth="1"/>
    <col min="1778" max="1778" width="13.5546875" style="2" customWidth="1"/>
    <col min="1779" max="1779" width="12.44140625" style="2" customWidth="1"/>
    <col min="1780" max="1780" width="13" style="2" customWidth="1"/>
    <col min="1781" max="1782" width="11.33203125" style="2" customWidth="1"/>
    <col min="1783" max="1783" width="13" style="2" customWidth="1"/>
    <col min="1784" max="1784" width="18.6640625" style="2" customWidth="1"/>
    <col min="1785" max="1785" width="4.6640625" style="2" customWidth="1"/>
    <col min="1786" max="1786" width="7.44140625" style="2" customWidth="1"/>
    <col min="1787" max="1787" width="7.5546875" style="2" customWidth="1"/>
    <col min="1788" max="2030" width="8.88671875" style="2"/>
    <col min="2031" max="2031" width="6.88671875" style="2" customWidth="1"/>
    <col min="2032" max="2032" width="33.33203125" style="2" customWidth="1"/>
    <col min="2033" max="2033" width="12.6640625" style="2" customWidth="1"/>
    <col min="2034" max="2034" width="13.5546875" style="2" customWidth="1"/>
    <col min="2035" max="2035" width="12.44140625" style="2" customWidth="1"/>
    <col min="2036" max="2036" width="13" style="2" customWidth="1"/>
    <col min="2037" max="2038" width="11.33203125" style="2" customWidth="1"/>
    <col min="2039" max="2039" width="13" style="2" customWidth="1"/>
    <col min="2040" max="2040" width="18.6640625" style="2" customWidth="1"/>
    <col min="2041" max="2041" width="4.6640625" style="2" customWidth="1"/>
    <col min="2042" max="2042" width="7.44140625" style="2" customWidth="1"/>
    <col min="2043" max="2043" width="7.5546875" style="2" customWidth="1"/>
    <col min="2044" max="2286" width="8.88671875" style="2"/>
    <col min="2287" max="2287" width="6.88671875" style="2" customWidth="1"/>
    <col min="2288" max="2288" width="33.33203125" style="2" customWidth="1"/>
    <col min="2289" max="2289" width="12.6640625" style="2" customWidth="1"/>
    <col min="2290" max="2290" width="13.5546875" style="2" customWidth="1"/>
    <col min="2291" max="2291" width="12.44140625" style="2" customWidth="1"/>
    <col min="2292" max="2292" width="13" style="2" customWidth="1"/>
    <col min="2293" max="2294" width="11.33203125" style="2" customWidth="1"/>
    <col min="2295" max="2295" width="13" style="2" customWidth="1"/>
    <col min="2296" max="2296" width="18.6640625" style="2" customWidth="1"/>
    <col min="2297" max="2297" width="4.6640625" style="2" customWidth="1"/>
    <col min="2298" max="2298" width="7.44140625" style="2" customWidth="1"/>
    <col min="2299" max="2299" width="7.5546875" style="2" customWidth="1"/>
    <col min="2300" max="2542" width="8.88671875" style="2"/>
    <col min="2543" max="2543" width="6.88671875" style="2" customWidth="1"/>
    <col min="2544" max="2544" width="33.33203125" style="2" customWidth="1"/>
    <col min="2545" max="2545" width="12.6640625" style="2" customWidth="1"/>
    <col min="2546" max="2546" width="13.5546875" style="2" customWidth="1"/>
    <col min="2547" max="2547" width="12.44140625" style="2" customWidth="1"/>
    <col min="2548" max="2548" width="13" style="2" customWidth="1"/>
    <col min="2549" max="2550" width="11.33203125" style="2" customWidth="1"/>
    <col min="2551" max="2551" width="13" style="2" customWidth="1"/>
    <col min="2552" max="2552" width="18.6640625" style="2" customWidth="1"/>
    <col min="2553" max="2553" width="4.6640625" style="2" customWidth="1"/>
    <col min="2554" max="2554" width="7.44140625" style="2" customWidth="1"/>
    <col min="2555" max="2555" width="7.5546875" style="2" customWidth="1"/>
    <col min="2556" max="2798" width="8.88671875" style="2"/>
    <col min="2799" max="2799" width="6.88671875" style="2" customWidth="1"/>
    <col min="2800" max="2800" width="33.33203125" style="2" customWidth="1"/>
    <col min="2801" max="2801" width="12.6640625" style="2" customWidth="1"/>
    <col min="2802" max="2802" width="13.5546875" style="2" customWidth="1"/>
    <col min="2803" max="2803" width="12.44140625" style="2" customWidth="1"/>
    <col min="2804" max="2804" width="13" style="2" customWidth="1"/>
    <col min="2805" max="2806" width="11.33203125" style="2" customWidth="1"/>
    <col min="2807" max="2807" width="13" style="2" customWidth="1"/>
    <col min="2808" max="2808" width="18.6640625" style="2" customWidth="1"/>
    <col min="2809" max="2809" width="4.6640625" style="2" customWidth="1"/>
    <col min="2810" max="2810" width="7.44140625" style="2" customWidth="1"/>
    <col min="2811" max="2811" width="7.5546875" style="2" customWidth="1"/>
    <col min="2812" max="3054" width="8.88671875" style="2"/>
    <col min="3055" max="3055" width="6.88671875" style="2" customWidth="1"/>
    <col min="3056" max="3056" width="33.33203125" style="2" customWidth="1"/>
    <col min="3057" max="3057" width="12.6640625" style="2" customWidth="1"/>
    <col min="3058" max="3058" width="13.5546875" style="2" customWidth="1"/>
    <col min="3059" max="3059" width="12.44140625" style="2" customWidth="1"/>
    <col min="3060" max="3060" width="13" style="2" customWidth="1"/>
    <col min="3061" max="3062" width="11.33203125" style="2" customWidth="1"/>
    <col min="3063" max="3063" width="13" style="2" customWidth="1"/>
    <col min="3064" max="3064" width="18.6640625" style="2" customWidth="1"/>
    <col min="3065" max="3065" width="4.6640625" style="2" customWidth="1"/>
    <col min="3066" max="3066" width="7.44140625" style="2" customWidth="1"/>
    <col min="3067" max="3067" width="7.5546875" style="2" customWidth="1"/>
    <col min="3068" max="3310" width="8.88671875" style="2"/>
    <col min="3311" max="3311" width="6.88671875" style="2" customWidth="1"/>
    <col min="3312" max="3312" width="33.33203125" style="2" customWidth="1"/>
    <col min="3313" max="3313" width="12.6640625" style="2" customWidth="1"/>
    <col min="3314" max="3314" width="13.5546875" style="2" customWidth="1"/>
    <col min="3315" max="3315" width="12.44140625" style="2" customWidth="1"/>
    <col min="3316" max="3316" width="13" style="2" customWidth="1"/>
    <col min="3317" max="3318" width="11.33203125" style="2" customWidth="1"/>
    <col min="3319" max="3319" width="13" style="2" customWidth="1"/>
    <col min="3320" max="3320" width="18.6640625" style="2" customWidth="1"/>
    <col min="3321" max="3321" width="4.6640625" style="2" customWidth="1"/>
    <col min="3322" max="3322" width="7.44140625" style="2" customWidth="1"/>
    <col min="3323" max="3323" width="7.5546875" style="2" customWidth="1"/>
    <col min="3324" max="3566" width="8.88671875" style="2"/>
    <col min="3567" max="3567" width="6.88671875" style="2" customWidth="1"/>
    <col min="3568" max="3568" width="33.33203125" style="2" customWidth="1"/>
    <col min="3569" max="3569" width="12.6640625" style="2" customWidth="1"/>
    <col min="3570" max="3570" width="13.5546875" style="2" customWidth="1"/>
    <col min="3571" max="3571" width="12.44140625" style="2" customWidth="1"/>
    <col min="3572" max="3572" width="13" style="2" customWidth="1"/>
    <col min="3573" max="3574" width="11.33203125" style="2" customWidth="1"/>
    <col min="3575" max="3575" width="13" style="2" customWidth="1"/>
    <col min="3576" max="3576" width="18.6640625" style="2" customWidth="1"/>
    <col min="3577" max="3577" width="4.6640625" style="2" customWidth="1"/>
    <col min="3578" max="3578" width="7.44140625" style="2" customWidth="1"/>
    <col min="3579" max="3579" width="7.5546875" style="2" customWidth="1"/>
    <col min="3580" max="3822" width="8.88671875" style="2"/>
    <col min="3823" max="3823" width="6.88671875" style="2" customWidth="1"/>
    <col min="3824" max="3824" width="33.33203125" style="2" customWidth="1"/>
    <col min="3825" max="3825" width="12.6640625" style="2" customWidth="1"/>
    <col min="3826" max="3826" width="13.5546875" style="2" customWidth="1"/>
    <col min="3827" max="3827" width="12.44140625" style="2" customWidth="1"/>
    <col min="3828" max="3828" width="13" style="2" customWidth="1"/>
    <col min="3829" max="3830" width="11.33203125" style="2" customWidth="1"/>
    <col min="3831" max="3831" width="13" style="2" customWidth="1"/>
    <col min="3832" max="3832" width="18.6640625" style="2" customWidth="1"/>
    <col min="3833" max="3833" width="4.6640625" style="2" customWidth="1"/>
    <col min="3834" max="3834" width="7.44140625" style="2" customWidth="1"/>
    <col min="3835" max="3835" width="7.5546875" style="2" customWidth="1"/>
    <col min="3836" max="4078" width="8.88671875" style="2"/>
    <col min="4079" max="4079" width="6.88671875" style="2" customWidth="1"/>
    <col min="4080" max="4080" width="33.33203125" style="2" customWidth="1"/>
    <col min="4081" max="4081" width="12.6640625" style="2" customWidth="1"/>
    <col min="4082" max="4082" width="13.5546875" style="2" customWidth="1"/>
    <col min="4083" max="4083" width="12.44140625" style="2" customWidth="1"/>
    <col min="4084" max="4084" width="13" style="2" customWidth="1"/>
    <col min="4085" max="4086" width="11.33203125" style="2" customWidth="1"/>
    <col min="4087" max="4087" width="13" style="2" customWidth="1"/>
    <col min="4088" max="4088" width="18.6640625" style="2" customWidth="1"/>
    <col min="4089" max="4089" width="4.6640625" style="2" customWidth="1"/>
    <col min="4090" max="4090" width="7.44140625" style="2" customWidth="1"/>
    <col min="4091" max="4091" width="7.5546875" style="2" customWidth="1"/>
    <col min="4092" max="4334" width="8.88671875" style="2"/>
    <col min="4335" max="4335" width="6.88671875" style="2" customWidth="1"/>
    <col min="4336" max="4336" width="33.33203125" style="2" customWidth="1"/>
    <col min="4337" max="4337" width="12.6640625" style="2" customWidth="1"/>
    <col min="4338" max="4338" width="13.5546875" style="2" customWidth="1"/>
    <col min="4339" max="4339" width="12.44140625" style="2" customWidth="1"/>
    <col min="4340" max="4340" width="13" style="2" customWidth="1"/>
    <col min="4341" max="4342" width="11.33203125" style="2" customWidth="1"/>
    <col min="4343" max="4343" width="13" style="2" customWidth="1"/>
    <col min="4344" max="4344" width="18.6640625" style="2" customWidth="1"/>
    <col min="4345" max="4345" width="4.6640625" style="2" customWidth="1"/>
    <col min="4346" max="4346" width="7.44140625" style="2" customWidth="1"/>
    <col min="4347" max="4347" width="7.5546875" style="2" customWidth="1"/>
    <col min="4348" max="4590" width="8.88671875" style="2"/>
    <col min="4591" max="4591" width="6.88671875" style="2" customWidth="1"/>
    <col min="4592" max="4592" width="33.33203125" style="2" customWidth="1"/>
    <col min="4593" max="4593" width="12.6640625" style="2" customWidth="1"/>
    <col min="4594" max="4594" width="13.5546875" style="2" customWidth="1"/>
    <col min="4595" max="4595" width="12.44140625" style="2" customWidth="1"/>
    <col min="4596" max="4596" width="13" style="2" customWidth="1"/>
    <col min="4597" max="4598" width="11.33203125" style="2" customWidth="1"/>
    <col min="4599" max="4599" width="13" style="2" customWidth="1"/>
    <col min="4600" max="4600" width="18.6640625" style="2" customWidth="1"/>
    <col min="4601" max="4601" width="4.6640625" style="2" customWidth="1"/>
    <col min="4602" max="4602" width="7.44140625" style="2" customWidth="1"/>
    <col min="4603" max="4603" width="7.5546875" style="2" customWidth="1"/>
    <col min="4604" max="4846" width="8.88671875" style="2"/>
    <col min="4847" max="4847" width="6.88671875" style="2" customWidth="1"/>
    <col min="4848" max="4848" width="33.33203125" style="2" customWidth="1"/>
    <col min="4849" max="4849" width="12.6640625" style="2" customWidth="1"/>
    <col min="4850" max="4850" width="13.5546875" style="2" customWidth="1"/>
    <col min="4851" max="4851" width="12.44140625" style="2" customWidth="1"/>
    <col min="4852" max="4852" width="13" style="2" customWidth="1"/>
    <col min="4853" max="4854" width="11.33203125" style="2" customWidth="1"/>
    <col min="4855" max="4855" width="13" style="2" customWidth="1"/>
    <col min="4856" max="4856" width="18.6640625" style="2" customWidth="1"/>
    <col min="4857" max="4857" width="4.6640625" style="2" customWidth="1"/>
    <col min="4858" max="4858" width="7.44140625" style="2" customWidth="1"/>
    <col min="4859" max="4859" width="7.5546875" style="2" customWidth="1"/>
    <col min="4860" max="5102" width="8.88671875" style="2"/>
    <col min="5103" max="5103" width="6.88671875" style="2" customWidth="1"/>
    <col min="5104" max="5104" width="33.33203125" style="2" customWidth="1"/>
    <col min="5105" max="5105" width="12.6640625" style="2" customWidth="1"/>
    <col min="5106" max="5106" width="13.5546875" style="2" customWidth="1"/>
    <col min="5107" max="5107" width="12.44140625" style="2" customWidth="1"/>
    <col min="5108" max="5108" width="13" style="2" customWidth="1"/>
    <col min="5109" max="5110" width="11.33203125" style="2" customWidth="1"/>
    <col min="5111" max="5111" width="13" style="2" customWidth="1"/>
    <col min="5112" max="5112" width="18.6640625" style="2" customWidth="1"/>
    <col min="5113" max="5113" width="4.6640625" style="2" customWidth="1"/>
    <col min="5114" max="5114" width="7.44140625" style="2" customWidth="1"/>
    <col min="5115" max="5115" width="7.5546875" style="2" customWidth="1"/>
    <col min="5116" max="5358" width="8.88671875" style="2"/>
    <col min="5359" max="5359" width="6.88671875" style="2" customWidth="1"/>
    <col min="5360" max="5360" width="33.33203125" style="2" customWidth="1"/>
    <col min="5361" max="5361" width="12.6640625" style="2" customWidth="1"/>
    <col min="5362" max="5362" width="13.5546875" style="2" customWidth="1"/>
    <col min="5363" max="5363" width="12.44140625" style="2" customWidth="1"/>
    <col min="5364" max="5364" width="13" style="2" customWidth="1"/>
    <col min="5365" max="5366" width="11.33203125" style="2" customWidth="1"/>
    <col min="5367" max="5367" width="13" style="2" customWidth="1"/>
    <col min="5368" max="5368" width="18.6640625" style="2" customWidth="1"/>
    <col min="5369" max="5369" width="4.6640625" style="2" customWidth="1"/>
    <col min="5370" max="5370" width="7.44140625" style="2" customWidth="1"/>
    <col min="5371" max="5371" width="7.5546875" style="2" customWidth="1"/>
    <col min="5372" max="5614" width="8.88671875" style="2"/>
    <col min="5615" max="5615" width="6.88671875" style="2" customWidth="1"/>
    <col min="5616" max="5616" width="33.33203125" style="2" customWidth="1"/>
    <col min="5617" max="5617" width="12.6640625" style="2" customWidth="1"/>
    <col min="5618" max="5618" width="13.5546875" style="2" customWidth="1"/>
    <col min="5619" max="5619" width="12.44140625" style="2" customWidth="1"/>
    <col min="5620" max="5620" width="13" style="2" customWidth="1"/>
    <col min="5621" max="5622" width="11.33203125" style="2" customWidth="1"/>
    <col min="5623" max="5623" width="13" style="2" customWidth="1"/>
    <col min="5624" max="5624" width="18.6640625" style="2" customWidth="1"/>
    <col min="5625" max="5625" width="4.6640625" style="2" customWidth="1"/>
    <col min="5626" max="5626" width="7.44140625" style="2" customWidth="1"/>
    <col min="5627" max="5627" width="7.5546875" style="2" customWidth="1"/>
    <col min="5628" max="5870" width="8.88671875" style="2"/>
    <col min="5871" max="5871" width="6.88671875" style="2" customWidth="1"/>
    <col min="5872" max="5872" width="33.33203125" style="2" customWidth="1"/>
    <col min="5873" max="5873" width="12.6640625" style="2" customWidth="1"/>
    <col min="5874" max="5874" width="13.5546875" style="2" customWidth="1"/>
    <col min="5875" max="5875" width="12.44140625" style="2" customWidth="1"/>
    <col min="5876" max="5876" width="13" style="2" customWidth="1"/>
    <col min="5877" max="5878" width="11.33203125" style="2" customWidth="1"/>
    <col min="5879" max="5879" width="13" style="2" customWidth="1"/>
    <col min="5880" max="5880" width="18.6640625" style="2" customWidth="1"/>
    <col min="5881" max="5881" width="4.6640625" style="2" customWidth="1"/>
    <col min="5882" max="5882" width="7.44140625" style="2" customWidth="1"/>
    <col min="5883" max="5883" width="7.5546875" style="2" customWidth="1"/>
    <col min="5884" max="6126" width="8.88671875" style="2"/>
    <col min="6127" max="6127" width="6.88671875" style="2" customWidth="1"/>
    <col min="6128" max="6128" width="33.33203125" style="2" customWidth="1"/>
    <col min="6129" max="6129" width="12.6640625" style="2" customWidth="1"/>
    <col min="6130" max="6130" width="13.5546875" style="2" customWidth="1"/>
    <col min="6131" max="6131" width="12.44140625" style="2" customWidth="1"/>
    <col min="6132" max="6132" width="13" style="2" customWidth="1"/>
    <col min="6133" max="6134" width="11.33203125" style="2" customWidth="1"/>
    <col min="6135" max="6135" width="13" style="2" customWidth="1"/>
    <col min="6136" max="6136" width="18.6640625" style="2" customWidth="1"/>
    <col min="6137" max="6137" width="4.6640625" style="2" customWidth="1"/>
    <col min="6138" max="6138" width="7.44140625" style="2" customWidth="1"/>
    <col min="6139" max="6139" width="7.5546875" style="2" customWidth="1"/>
    <col min="6140" max="6382" width="8.88671875" style="2"/>
    <col min="6383" max="6383" width="6.88671875" style="2" customWidth="1"/>
    <col min="6384" max="6384" width="33.33203125" style="2" customWidth="1"/>
    <col min="6385" max="6385" width="12.6640625" style="2" customWidth="1"/>
    <col min="6386" max="6386" width="13.5546875" style="2" customWidth="1"/>
    <col min="6387" max="6387" width="12.44140625" style="2" customWidth="1"/>
    <col min="6388" max="6388" width="13" style="2" customWidth="1"/>
    <col min="6389" max="6390" width="11.33203125" style="2" customWidth="1"/>
    <col min="6391" max="6391" width="13" style="2" customWidth="1"/>
    <col min="6392" max="6392" width="18.6640625" style="2" customWidth="1"/>
    <col min="6393" max="6393" width="4.6640625" style="2" customWidth="1"/>
    <col min="6394" max="6394" width="7.44140625" style="2" customWidth="1"/>
    <col min="6395" max="6395" width="7.5546875" style="2" customWidth="1"/>
    <col min="6396" max="6638" width="8.88671875" style="2"/>
    <col min="6639" max="6639" width="6.88671875" style="2" customWidth="1"/>
    <col min="6640" max="6640" width="33.33203125" style="2" customWidth="1"/>
    <col min="6641" max="6641" width="12.6640625" style="2" customWidth="1"/>
    <col min="6642" max="6642" width="13.5546875" style="2" customWidth="1"/>
    <col min="6643" max="6643" width="12.44140625" style="2" customWidth="1"/>
    <col min="6644" max="6644" width="13" style="2" customWidth="1"/>
    <col min="6645" max="6646" width="11.33203125" style="2" customWidth="1"/>
    <col min="6647" max="6647" width="13" style="2" customWidth="1"/>
    <col min="6648" max="6648" width="18.6640625" style="2" customWidth="1"/>
    <col min="6649" max="6649" width="4.6640625" style="2" customWidth="1"/>
    <col min="6650" max="6650" width="7.44140625" style="2" customWidth="1"/>
    <col min="6651" max="6651" width="7.5546875" style="2" customWidth="1"/>
    <col min="6652" max="6894" width="8.88671875" style="2"/>
    <col min="6895" max="6895" width="6.88671875" style="2" customWidth="1"/>
    <col min="6896" max="6896" width="33.33203125" style="2" customWidth="1"/>
    <col min="6897" max="6897" width="12.6640625" style="2" customWidth="1"/>
    <col min="6898" max="6898" width="13.5546875" style="2" customWidth="1"/>
    <col min="6899" max="6899" width="12.44140625" style="2" customWidth="1"/>
    <col min="6900" max="6900" width="13" style="2" customWidth="1"/>
    <col min="6901" max="6902" width="11.33203125" style="2" customWidth="1"/>
    <col min="6903" max="6903" width="13" style="2" customWidth="1"/>
    <col min="6904" max="6904" width="18.6640625" style="2" customWidth="1"/>
    <col min="6905" max="6905" width="4.6640625" style="2" customWidth="1"/>
    <col min="6906" max="6906" width="7.44140625" style="2" customWidth="1"/>
    <col min="6907" max="6907" width="7.5546875" style="2" customWidth="1"/>
    <col min="6908" max="7150" width="8.88671875" style="2"/>
    <col min="7151" max="7151" width="6.88671875" style="2" customWidth="1"/>
    <col min="7152" max="7152" width="33.33203125" style="2" customWidth="1"/>
    <col min="7153" max="7153" width="12.6640625" style="2" customWidth="1"/>
    <col min="7154" max="7154" width="13.5546875" style="2" customWidth="1"/>
    <col min="7155" max="7155" width="12.44140625" style="2" customWidth="1"/>
    <col min="7156" max="7156" width="13" style="2" customWidth="1"/>
    <col min="7157" max="7158" width="11.33203125" style="2" customWidth="1"/>
    <col min="7159" max="7159" width="13" style="2" customWidth="1"/>
    <col min="7160" max="7160" width="18.6640625" style="2" customWidth="1"/>
    <col min="7161" max="7161" width="4.6640625" style="2" customWidth="1"/>
    <col min="7162" max="7162" width="7.44140625" style="2" customWidth="1"/>
    <col min="7163" max="7163" width="7.5546875" style="2" customWidth="1"/>
    <col min="7164" max="7406" width="8.88671875" style="2"/>
    <col min="7407" max="7407" width="6.88671875" style="2" customWidth="1"/>
    <col min="7408" max="7408" width="33.33203125" style="2" customWidth="1"/>
    <col min="7409" max="7409" width="12.6640625" style="2" customWidth="1"/>
    <col min="7410" max="7410" width="13.5546875" style="2" customWidth="1"/>
    <col min="7411" max="7411" width="12.44140625" style="2" customWidth="1"/>
    <col min="7412" max="7412" width="13" style="2" customWidth="1"/>
    <col min="7413" max="7414" width="11.33203125" style="2" customWidth="1"/>
    <col min="7415" max="7415" width="13" style="2" customWidth="1"/>
    <col min="7416" max="7416" width="18.6640625" style="2" customWidth="1"/>
    <col min="7417" max="7417" width="4.6640625" style="2" customWidth="1"/>
    <col min="7418" max="7418" width="7.44140625" style="2" customWidth="1"/>
    <col min="7419" max="7419" width="7.5546875" style="2" customWidth="1"/>
    <col min="7420" max="7662" width="8.88671875" style="2"/>
    <col min="7663" max="7663" width="6.88671875" style="2" customWidth="1"/>
    <col min="7664" max="7664" width="33.33203125" style="2" customWidth="1"/>
    <col min="7665" max="7665" width="12.6640625" style="2" customWidth="1"/>
    <col min="7666" max="7666" width="13.5546875" style="2" customWidth="1"/>
    <col min="7667" max="7667" width="12.44140625" style="2" customWidth="1"/>
    <col min="7668" max="7668" width="13" style="2" customWidth="1"/>
    <col min="7669" max="7670" width="11.33203125" style="2" customWidth="1"/>
    <col min="7671" max="7671" width="13" style="2" customWidth="1"/>
    <col min="7672" max="7672" width="18.6640625" style="2" customWidth="1"/>
    <col min="7673" max="7673" width="4.6640625" style="2" customWidth="1"/>
    <col min="7674" max="7674" width="7.44140625" style="2" customWidth="1"/>
    <col min="7675" max="7675" width="7.5546875" style="2" customWidth="1"/>
    <col min="7676" max="7918" width="8.88671875" style="2"/>
    <col min="7919" max="7919" width="6.88671875" style="2" customWidth="1"/>
    <col min="7920" max="7920" width="33.33203125" style="2" customWidth="1"/>
    <col min="7921" max="7921" width="12.6640625" style="2" customWidth="1"/>
    <col min="7922" max="7922" width="13.5546875" style="2" customWidth="1"/>
    <col min="7923" max="7923" width="12.44140625" style="2" customWidth="1"/>
    <col min="7924" max="7924" width="13" style="2" customWidth="1"/>
    <col min="7925" max="7926" width="11.33203125" style="2" customWidth="1"/>
    <col min="7927" max="7927" width="13" style="2" customWidth="1"/>
    <col min="7928" max="7928" width="18.6640625" style="2" customWidth="1"/>
    <col min="7929" max="7929" width="4.6640625" style="2" customWidth="1"/>
    <col min="7930" max="7930" width="7.44140625" style="2" customWidth="1"/>
    <col min="7931" max="7931" width="7.5546875" style="2" customWidth="1"/>
    <col min="7932" max="8174" width="8.88671875" style="2"/>
    <col min="8175" max="8175" width="6.88671875" style="2" customWidth="1"/>
    <col min="8176" max="8176" width="33.33203125" style="2" customWidth="1"/>
    <col min="8177" max="8177" width="12.6640625" style="2" customWidth="1"/>
    <col min="8178" max="8178" width="13.5546875" style="2" customWidth="1"/>
    <col min="8179" max="8179" width="12.44140625" style="2" customWidth="1"/>
    <col min="8180" max="8180" width="13" style="2" customWidth="1"/>
    <col min="8181" max="8182" width="11.33203125" style="2" customWidth="1"/>
    <col min="8183" max="8183" width="13" style="2" customWidth="1"/>
    <col min="8184" max="8184" width="18.6640625" style="2" customWidth="1"/>
    <col min="8185" max="8185" width="4.6640625" style="2" customWidth="1"/>
    <col min="8186" max="8186" width="7.44140625" style="2" customWidth="1"/>
    <col min="8187" max="8187" width="7.5546875" style="2" customWidth="1"/>
    <col min="8188" max="8430" width="8.88671875" style="2"/>
    <col min="8431" max="8431" width="6.88671875" style="2" customWidth="1"/>
    <col min="8432" max="8432" width="33.33203125" style="2" customWidth="1"/>
    <col min="8433" max="8433" width="12.6640625" style="2" customWidth="1"/>
    <col min="8434" max="8434" width="13.5546875" style="2" customWidth="1"/>
    <col min="8435" max="8435" width="12.44140625" style="2" customWidth="1"/>
    <col min="8436" max="8436" width="13" style="2" customWidth="1"/>
    <col min="8437" max="8438" width="11.33203125" style="2" customWidth="1"/>
    <col min="8439" max="8439" width="13" style="2" customWidth="1"/>
    <col min="8440" max="8440" width="18.6640625" style="2" customWidth="1"/>
    <col min="8441" max="8441" width="4.6640625" style="2" customWidth="1"/>
    <col min="8442" max="8442" width="7.44140625" style="2" customWidth="1"/>
    <col min="8443" max="8443" width="7.5546875" style="2" customWidth="1"/>
    <col min="8444" max="8686" width="8.88671875" style="2"/>
    <col min="8687" max="8687" width="6.88671875" style="2" customWidth="1"/>
    <col min="8688" max="8688" width="33.33203125" style="2" customWidth="1"/>
    <col min="8689" max="8689" width="12.6640625" style="2" customWidth="1"/>
    <col min="8690" max="8690" width="13.5546875" style="2" customWidth="1"/>
    <col min="8691" max="8691" width="12.44140625" style="2" customWidth="1"/>
    <col min="8692" max="8692" width="13" style="2" customWidth="1"/>
    <col min="8693" max="8694" width="11.33203125" style="2" customWidth="1"/>
    <col min="8695" max="8695" width="13" style="2" customWidth="1"/>
    <col min="8696" max="8696" width="18.6640625" style="2" customWidth="1"/>
    <col min="8697" max="8697" width="4.6640625" style="2" customWidth="1"/>
    <col min="8698" max="8698" width="7.44140625" style="2" customWidth="1"/>
    <col min="8699" max="8699" width="7.5546875" style="2" customWidth="1"/>
    <col min="8700" max="8942" width="8.88671875" style="2"/>
    <col min="8943" max="8943" width="6.88671875" style="2" customWidth="1"/>
    <col min="8944" max="8944" width="33.33203125" style="2" customWidth="1"/>
    <col min="8945" max="8945" width="12.6640625" style="2" customWidth="1"/>
    <col min="8946" max="8946" width="13.5546875" style="2" customWidth="1"/>
    <col min="8947" max="8947" width="12.44140625" style="2" customWidth="1"/>
    <col min="8948" max="8948" width="13" style="2" customWidth="1"/>
    <col min="8949" max="8950" width="11.33203125" style="2" customWidth="1"/>
    <col min="8951" max="8951" width="13" style="2" customWidth="1"/>
    <col min="8952" max="8952" width="18.6640625" style="2" customWidth="1"/>
    <col min="8953" max="8953" width="4.6640625" style="2" customWidth="1"/>
    <col min="8954" max="8954" width="7.44140625" style="2" customWidth="1"/>
    <col min="8955" max="8955" width="7.5546875" style="2" customWidth="1"/>
    <col min="8956" max="9198" width="8.88671875" style="2"/>
    <col min="9199" max="9199" width="6.88671875" style="2" customWidth="1"/>
    <col min="9200" max="9200" width="33.33203125" style="2" customWidth="1"/>
    <col min="9201" max="9201" width="12.6640625" style="2" customWidth="1"/>
    <col min="9202" max="9202" width="13.5546875" style="2" customWidth="1"/>
    <col min="9203" max="9203" width="12.44140625" style="2" customWidth="1"/>
    <col min="9204" max="9204" width="13" style="2" customWidth="1"/>
    <col min="9205" max="9206" width="11.33203125" style="2" customWidth="1"/>
    <col min="9207" max="9207" width="13" style="2" customWidth="1"/>
    <col min="9208" max="9208" width="18.6640625" style="2" customWidth="1"/>
    <col min="9209" max="9209" width="4.6640625" style="2" customWidth="1"/>
    <col min="9210" max="9210" width="7.44140625" style="2" customWidth="1"/>
    <col min="9211" max="9211" width="7.5546875" style="2" customWidth="1"/>
    <col min="9212" max="9454" width="8.88671875" style="2"/>
    <col min="9455" max="9455" width="6.88671875" style="2" customWidth="1"/>
    <col min="9456" max="9456" width="33.33203125" style="2" customWidth="1"/>
    <col min="9457" max="9457" width="12.6640625" style="2" customWidth="1"/>
    <col min="9458" max="9458" width="13.5546875" style="2" customWidth="1"/>
    <col min="9459" max="9459" width="12.44140625" style="2" customWidth="1"/>
    <col min="9460" max="9460" width="13" style="2" customWidth="1"/>
    <col min="9461" max="9462" width="11.33203125" style="2" customWidth="1"/>
    <col min="9463" max="9463" width="13" style="2" customWidth="1"/>
    <col min="9464" max="9464" width="18.6640625" style="2" customWidth="1"/>
    <col min="9465" max="9465" width="4.6640625" style="2" customWidth="1"/>
    <col min="9466" max="9466" width="7.44140625" style="2" customWidth="1"/>
    <col min="9467" max="9467" width="7.5546875" style="2" customWidth="1"/>
    <col min="9468" max="9710" width="8.88671875" style="2"/>
    <col min="9711" max="9711" width="6.88671875" style="2" customWidth="1"/>
    <col min="9712" max="9712" width="33.33203125" style="2" customWidth="1"/>
    <col min="9713" max="9713" width="12.6640625" style="2" customWidth="1"/>
    <col min="9714" max="9714" width="13.5546875" style="2" customWidth="1"/>
    <col min="9715" max="9715" width="12.44140625" style="2" customWidth="1"/>
    <col min="9716" max="9716" width="13" style="2" customWidth="1"/>
    <col min="9717" max="9718" width="11.33203125" style="2" customWidth="1"/>
    <col min="9719" max="9719" width="13" style="2" customWidth="1"/>
    <col min="9720" max="9720" width="18.6640625" style="2" customWidth="1"/>
    <col min="9721" max="9721" width="4.6640625" style="2" customWidth="1"/>
    <col min="9722" max="9722" width="7.44140625" style="2" customWidth="1"/>
    <col min="9723" max="9723" width="7.5546875" style="2" customWidth="1"/>
    <col min="9724" max="9966" width="8.88671875" style="2"/>
    <col min="9967" max="9967" width="6.88671875" style="2" customWidth="1"/>
    <col min="9968" max="9968" width="33.33203125" style="2" customWidth="1"/>
    <col min="9969" max="9969" width="12.6640625" style="2" customWidth="1"/>
    <col min="9970" max="9970" width="13.5546875" style="2" customWidth="1"/>
    <col min="9971" max="9971" width="12.44140625" style="2" customWidth="1"/>
    <col min="9972" max="9972" width="13" style="2" customWidth="1"/>
    <col min="9973" max="9974" width="11.33203125" style="2" customWidth="1"/>
    <col min="9975" max="9975" width="13" style="2" customWidth="1"/>
    <col min="9976" max="9976" width="18.6640625" style="2" customWidth="1"/>
    <col min="9977" max="9977" width="4.6640625" style="2" customWidth="1"/>
    <col min="9978" max="9978" width="7.44140625" style="2" customWidth="1"/>
    <col min="9979" max="9979" width="7.5546875" style="2" customWidth="1"/>
    <col min="9980" max="10222" width="8.88671875" style="2"/>
    <col min="10223" max="10223" width="6.88671875" style="2" customWidth="1"/>
    <col min="10224" max="10224" width="33.33203125" style="2" customWidth="1"/>
    <col min="10225" max="10225" width="12.6640625" style="2" customWidth="1"/>
    <col min="10226" max="10226" width="13.5546875" style="2" customWidth="1"/>
    <col min="10227" max="10227" width="12.44140625" style="2" customWidth="1"/>
    <col min="10228" max="10228" width="13" style="2" customWidth="1"/>
    <col min="10229" max="10230" width="11.33203125" style="2" customWidth="1"/>
    <col min="10231" max="10231" width="13" style="2" customWidth="1"/>
    <col min="10232" max="10232" width="18.6640625" style="2" customWidth="1"/>
    <col min="10233" max="10233" width="4.6640625" style="2" customWidth="1"/>
    <col min="10234" max="10234" width="7.44140625" style="2" customWidth="1"/>
    <col min="10235" max="10235" width="7.5546875" style="2" customWidth="1"/>
    <col min="10236" max="10478" width="8.88671875" style="2"/>
    <col min="10479" max="10479" width="6.88671875" style="2" customWidth="1"/>
    <col min="10480" max="10480" width="33.33203125" style="2" customWidth="1"/>
    <col min="10481" max="10481" width="12.6640625" style="2" customWidth="1"/>
    <col min="10482" max="10482" width="13.5546875" style="2" customWidth="1"/>
    <col min="10483" max="10483" width="12.44140625" style="2" customWidth="1"/>
    <col min="10484" max="10484" width="13" style="2" customWidth="1"/>
    <col min="10485" max="10486" width="11.33203125" style="2" customWidth="1"/>
    <col min="10487" max="10487" width="13" style="2" customWidth="1"/>
    <col min="10488" max="10488" width="18.6640625" style="2" customWidth="1"/>
    <col min="10489" max="10489" width="4.6640625" style="2" customWidth="1"/>
    <col min="10490" max="10490" width="7.44140625" style="2" customWidth="1"/>
    <col min="10491" max="10491" width="7.5546875" style="2" customWidth="1"/>
    <col min="10492" max="10734" width="8.88671875" style="2"/>
    <col min="10735" max="10735" width="6.88671875" style="2" customWidth="1"/>
    <col min="10736" max="10736" width="33.33203125" style="2" customWidth="1"/>
    <col min="10737" max="10737" width="12.6640625" style="2" customWidth="1"/>
    <col min="10738" max="10738" width="13.5546875" style="2" customWidth="1"/>
    <col min="10739" max="10739" width="12.44140625" style="2" customWidth="1"/>
    <col min="10740" max="10740" width="13" style="2" customWidth="1"/>
    <col min="10741" max="10742" width="11.33203125" style="2" customWidth="1"/>
    <col min="10743" max="10743" width="13" style="2" customWidth="1"/>
    <col min="10744" max="10744" width="18.6640625" style="2" customWidth="1"/>
    <col min="10745" max="10745" width="4.6640625" style="2" customWidth="1"/>
    <col min="10746" max="10746" width="7.44140625" style="2" customWidth="1"/>
    <col min="10747" max="10747" width="7.5546875" style="2" customWidth="1"/>
    <col min="10748" max="10990" width="8.88671875" style="2"/>
    <col min="10991" max="10991" width="6.88671875" style="2" customWidth="1"/>
    <col min="10992" max="10992" width="33.33203125" style="2" customWidth="1"/>
    <col min="10993" max="10993" width="12.6640625" style="2" customWidth="1"/>
    <col min="10994" max="10994" width="13.5546875" style="2" customWidth="1"/>
    <col min="10995" max="10995" width="12.44140625" style="2" customWidth="1"/>
    <col min="10996" max="10996" width="13" style="2" customWidth="1"/>
    <col min="10997" max="10998" width="11.33203125" style="2" customWidth="1"/>
    <col min="10999" max="10999" width="13" style="2" customWidth="1"/>
    <col min="11000" max="11000" width="18.6640625" style="2" customWidth="1"/>
    <col min="11001" max="11001" width="4.6640625" style="2" customWidth="1"/>
    <col min="11002" max="11002" width="7.44140625" style="2" customWidth="1"/>
    <col min="11003" max="11003" width="7.5546875" style="2" customWidth="1"/>
    <col min="11004" max="11246" width="8.88671875" style="2"/>
    <col min="11247" max="11247" width="6.88671875" style="2" customWidth="1"/>
    <col min="11248" max="11248" width="33.33203125" style="2" customWidth="1"/>
    <col min="11249" max="11249" width="12.6640625" style="2" customWidth="1"/>
    <col min="11250" max="11250" width="13.5546875" style="2" customWidth="1"/>
    <col min="11251" max="11251" width="12.44140625" style="2" customWidth="1"/>
    <col min="11252" max="11252" width="13" style="2" customWidth="1"/>
    <col min="11253" max="11254" width="11.33203125" style="2" customWidth="1"/>
    <col min="11255" max="11255" width="13" style="2" customWidth="1"/>
    <col min="11256" max="11256" width="18.6640625" style="2" customWidth="1"/>
    <col min="11257" max="11257" width="4.6640625" style="2" customWidth="1"/>
    <col min="11258" max="11258" width="7.44140625" style="2" customWidth="1"/>
    <col min="11259" max="11259" width="7.5546875" style="2" customWidth="1"/>
    <col min="11260" max="11502" width="8.88671875" style="2"/>
    <col min="11503" max="11503" width="6.88671875" style="2" customWidth="1"/>
    <col min="11504" max="11504" width="33.33203125" style="2" customWidth="1"/>
    <col min="11505" max="11505" width="12.6640625" style="2" customWidth="1"/>
    <col min="11506" max="11506" width="13.5546875" style="2" customWidth="1"/>
    <col min="11507" max="11507" width="12.44140625" style="2" customWidth="1"/>
    <col min="11508" max="11508" width="13" style="2" customWidth="1"/>
    <col min="11509" max="11510" width="11.33203125" style="2" customWidth="1"/>
    <col min="11511" max="11511" width="13" style="2" customWidth="1"/>
    <col min="11512" max="11512" width="18.6640625" style="2" customWidth="1"/>
    <col min="11513" max="11513" width="4.6640625" style="2" customWidth="1"/>
    <col min="11514" max="11514" width="7.44140625" style="2" customWidth="1"/>
    <col min="11515" max="11515" width="7.5546875" style="2" customWidth="1"/>
    <col min="11516" max="11758" width="8.88671875" style="2"/>
    <col min="11759" max="11759" width="6.88671875" style="2" customWidth="1"/>
    <col min="11760" max="11760" width="33.33203125" style="2" customWidth="1"/>
    <col min="11761" max="11761" width="12.6640625" style="2" customWidth="1"/>
    <col min="11762" max="11762" width="13.5546875" style="2" customWidth="1"/>
    <col min="11763" max="11763" width="12.44140625" style="2" customWidth="1"/>
    <col min="11764" max="11764" width="13" style="2" customWidth="1"/>
    <col min="11765" max="11766" width="11.33203125" style="2" customWidth="1"/>
    <col min="11767" max="11767" width="13" style="2" customWidth="1"/>
    <col min="11768" max="11768" width="18.6640625" style="2" customWidth="1"/>
    <col min="11769" max="11769" width="4.6640625" style="2" customWidth="1"/>
    <col min="11770" max="11770" width="7.44140625" style="2" customWidth="1"/>
    <col min="11771" max="11771" width="7.5546875" style="2" customWidth="1"/>
    <col min="11772" max="12014" width="8.88671875" style="2"/>
    <col min="12015" max="12015" width="6.88671875" style="2" customWidth="1"/>
    <col min="12016" max="12016" width="33.33203125" style="2" customWidth="1"/>
    <col min="12017" max="12017" width="12.6640625" style="2" customWidth="1"/>
    <col min="12018" max="12018" width="13.5546875" style="2" customWidth="1"/>
    <col min="12019" max="12019" width="12.44140625" style="2" customWidth="1"/>
    <col min="12020" max="12020" width="13" style="2" customWidth="1"/>
    <col min="12021" max="12022" width="11.33203125" style="2" customWidth="1"/>
    <col min="12023" max="12023" width="13" style="2" customWidth="1"/>
    <col min="12024" max="12024" width="18.6640625" style="2" customWidth="1"/>
    <col min="12025" max="12025" width="4.6640625" style="2" customWidth="1"/>
    <col min="12026" max="12026" width="7.44140625" style="2" customWidth="1"/>
    <col min="12027" max="12027" width="7.5546875" style="2" customWidth="1"/>
    <col min="12028" max="12270" width="8.88671875" style="2"/>
    <col min="12271" max="12271" width="6.88671875" style="2" customWidth="1"/>
    <col min="12272" max="12272" width="33.33203125" style="2" customWidth="1"/>
    <col min="12273" max="12273" width="12.6640625" style="2" customWidth="1"/>
    <col min="12274" max="12274" width="13.5546875" style="2" customWidth="1"/>
    <col min="12275" max="12275" width="12.44140625" style="2" customWidth="1"/>
    <col min="12276" max="12276" width="13" style="2" customWidth="1"/>
    <col min="12277" max="12278" width="11.33203125" style="2" customWidth="1"/>
    <col min="12279" max="12279" width="13" style="2" customWidth="1"/>
    <col min="12280" max="12280" width="18.6640625" style="2" customWidth="1"/>
    <col min="12281" max="12281" width="4.6640625" style="2" customWidth="1"/>
    <col min="12282" max="12282" width="7.44140625" style="2" customWidth="1"/>
    <col min="12283" max="12283" width="7.5546875" style="2" customWidth="1"/>
    <col min="12284" max="12526" width="8.88671875" style="2"/>
    <col min="12527" max="12527" width="6.88671875" style="2" customWidth="1"/>
    <col min="12528" max="12528" width="33.33203125" style="2" customWidth="1"/>
    <col min="12529" max="12529" width="12.6640625" style="2" customWidth="1"/>
    <col min="12530" max="12530" width="13.5546875" style="2" customWidth="1"/>
    <col min="12531" max="12531" width="12.44140625" style="2" customWidth="1"/>
    <col min="12532" max="12532" width="13" style="2" customWidth="1"/>
    <col min="12533" max="12534" width="11.33203125" style="2" customWidth="1"/>
    <col min="12535" max="12535" width="13" style="2" customWidth="1"/>
    <col min="12536" max="12536" width="18.6640625" style="2" customWidth="1"/>
    <col min="12537" max="12537" width="4.6640625" style="2" customWidth="1"/>
    <col min="12538" max="12538" width="7.44140625" style="2" customWidth="1"/>
    <col min="12539" max="12539" width="7.5546875" style="2" customWidth="1"/>
    <col min="12540" max="12782" width="8.88671875" style="2"/>
    <col min="12783" max="12783" width="6.88671875" style="2" customWidth="1"/>
    <col min="12784" max="12784" width="33.33203125" style="2" customWidth="1"/>
    <col min="12785" max="12785" width="12.6640625" style="2" customWidth="1"/>
    <col min="12786" max="12786" width="13.5546875" style="2" customWidth="1"/>
    <col min="12787" max="12787" width="12.44140625" style="2" customWidth="1"/>
    <col min="12788" max="12788" width="13" style="2" customWidth="1"/>
    <col min="12789" max="12790" width="11.33203125" style="2" customWidth="1"/>
    <col min="12791" max="12791" width="13" style="2" customWidth="1"/>
    <col min="12792" max="12792" width="18.6640625" style="2" customWidth="1"/>
    <col min="12793" max="12793" width="4.6640625" style="2" customWidth="1"/>
    <col min="12794" max="12794" width="7.44140625" style="2" customWidth="1"/>
    <col min="12795" max="12795" width="7.5546875" style="2" customWidth="1"/>
    <col min="12796" max="13038" width="8.88671875" style="2"/>
    <col min="13039" max="13039" width="6.88671875" style="2" customWidth="1"/>
    <col min="13040" max="13040" width="33.33203125" style="2" customWidth="1"/>
    <col min="13041" max="13041" width="12.6640625" style="2" customWidth="1"/>
    <col min="13042" max="13042" width="13.5546875" style="2" customWidth="1"/>
    <col min="13043" max="13043" width="12.44140625" style="2" customWidth="1"/>
    <col min="13044" max="13044" width="13" style="2" customWidth="1"/>
    <col min="13045" max="13046" width="11.33203125" style="2" customWidth="1"/>
    <col min="13047" max="13047" width="13" style="2" customWidth="1"/>
    <col min="13048" max="13048" width="18.6640625" style="2" customWidth="1"/>
    <col min="13049" max="13049" width="4.6640625" style="2" customWidth="1"/>
    <col min="13050" max="13050" width="7.44140625" style="2" customWidth="1"/>
    <col min="13051" max="13051" width="7.5546875" style="2" customWidth="1"/>
    <col min="13052" max="13294" width="8.88671875" style="2"/>
    <col min="13295" max="13295" width="6.88671875" style="2" customWidth="1"/>
    <col min="13296" max="13296" width="33.33203125" style="2" customWidth="1"/>
    <col min="13297" max="13297" width="12.6640625" style="2" customWidth="1"/>
    <col min="13298" max="13298" width="13.5546875" style="2" customWidth="1"/>
    <col min="13299" max="13299" width="12.44140625" style="2" customWidth="1"/>
    <col min="13300" max="13300" width="13" style="2" customWidth="1"/>
    <col min="13301" max="13302" width="11.33203125" style="2" customWidth="1"/>
    <col min="13303" max="13303" width="13" style="2" customWidth="1"/>
    <col min="13304" max="13304" width="18.6640625" style="2" customWidth="1"/>
    <col min="13305" max="13305" width="4.6640625" style="2" customWidth="1"/>
    <col min="13306" max="13306" width="7.44140625" style="2" customWidth="1"/>
    <col min="13307" max="13307" width="7.5546875" style="2" customWidth="1"/>
    <col min="13308" max="13550" width="8.88671875" style="2"/>
    <col min="13551" max="13551" width="6.88671875" style="2" customWidth="1"/>
    <col min="13552" max="13552" width="33.33203125" style="2" customWidth="1"/>
    <col min="13553" max="13553" width="12.6640625" style="2" customWidth="1"/>
    <col min="13554" max="13554" width="13.5546875" style="2" customWidth="1"/>
    <col min="13555" max="13555" width="12.44140625" style="2" customWidth="1"/>
    <col min="13556" max="13556" width="13" style="2" customWidth="1"/>
    <col min="13557" max="13558" width="11.33203125" style="2" customWidth="1"/>
    <col min="13559" max="13559" width="13" style="2" customWidth="1"/>
    <col min="13560" max="13560" width="18.6640625" style="2" customWidth="1"/>
    <col min="13561" max="13561" width="4.6640625" style="2" customWidth="1"/>
    <col min="13562" max="13562" width="7.44140625" style="2" customWidth="1"/>
    <col min="13563" max="13563" width="7.5546875" style="2" customWidth="1"/>
    <col min="13564" max="13806" width="8.88671875" style="2"/>
    <col min="13807" max="13807" width="6.88671875" style="2" customWidth="1"/>
    <col min="13808" max="13808" width="33.33203125" style="2" customWidth="1"/>
    <col min="13809" max="13809" width="12.6640625" style="2" customWidth="1"/>
    <col min="13810" max="13810" width="13.5546875" style="2" customWidth="1"/>
    <col min="13811" max="13811" width="12.44140625" style="2" customWidth="1"/>
    <col min="13812" max="13812" width="13" style="2" customWidth="1"/>
    <col min="13813" max="13814" width="11.33203125" style="2" customWidth="1"/>
    <col min="13815" max="13815" width="13" style="2" customWidth="1"/>
    <col min="13816" max="13816" width="18.6640625" style="2" customWidth="1"/>
    <col min="13817" max="13817" width="4.6640625" style="2" customWidth="1"/>
    <col min="13818" max="13818" width="7.44140625" style="2" customWidth="1"/>
    <col min="13819" max="13819" width="7.5546875" style="2" customWidth="1"/>
    <col min="13820" max="14062" width="8.88671875" style="2"/>
    <col min="14063" max="14063" width="6.88671875" style="2" customWidth="1"/>
    <col min="14064" max="14064" width="33.33203125" style="2" customWidth="1"/>
    <col min="14065" max="14065" width="12.6640625" style="2" customWidth="1"/>
    <col min="14066" max="14066" width="13.5546875" style="2" customWidth="1"/>
    <col min="14067" max="14067" width="12.44140625" style="2" customWidth="1"/>
    <col min="14068" max="14068" width="13" style="2" customWidth="1"/>
    <col min="14069" max="14070" width="11.33203125" style="2" customWidth="1"/>
    <col min="14071" max="14071" width="13" style="2" customWidth="1"/>
    <col min="14072" max="14072" width="18.6640625" style="2" customWidth="1"/>
    <col min="14073" max="14073" width="4.6640625" style="2" customWidth="1"/>
    <col min="14074" max="14074" width="7.44140625" style="2" customWidth="1"/>
    <col min="14075" max="14075" width="7.5546875" style="2" customWidth="1"/>
    <col min="14076" max="14318" width="8.88671875" style="2"/>
    <col min="14319" max="14319" width="6.88671875" style="2" customWidth="1"/>
    <col min="14320" max="14320" width="33.33203125" style="2" customWidth="1"/>
    <col min="14321" max="14321" width="12.6640625" style="2" customWidth="1"/>
    <col min="14322" max="14322" width="13.5546875" style="2" customWidth="1"/>
    <col min="14323" max="14323" width="12.44140625" style="2" customWidth="1"/>
    <col min="14324" max="14324" width="13" style="2" customWidth="1"/>
    <col min="14325" max="14326" width="11.33203125" style="2" customWidth="1"/>
    <col min="14327" max="14327" width="13" style="2" customWidth="1"/>
    <col min="14328" max="14328" width="18.6640625" style="2" customWidth="1"/>
    <col min="14329" max="14329" width="4.6640625" style="2" customWidth="1"/>
    <col min="14330" max="14330" width="7.44140625" style="2" customWidth="1"/>
    <col min="14331" max="14331" width="7.5546875" style="2" customWidth="1"/>
    <col min="14332" max="14574" width="8.88671875" style="2"/>
    <col min="14575" max="14575" width="6.88671875" style="2" customWidth="1"/>
    <col min="14576" max="14576" width="33.33203125" style="2" customWidth="1"/>
    <col min="14577" max="14577" width="12.6640625" style="2" customWidth="1"/>
    <col min="14578" max="14578" width="13.5546875" style="2" customWidth="1"/>
    <col min="14579" max="14579" width="12.44140625" style="2" customWidth="1"/>
    <col min="14580" max="14580" width="13" style="2" customWidth="1"/>
    <col min="14581" max="14582" width="11.33203125" style="2" customWidth="1"/>
    <col min="14583" max="14583" width="13" style="2" customWidth="1"/>
    <col min="14584" max="14584" width="18.6640625" style="2" customWidth="1"/>
    <col min="14585" max="14585" width="4.6640625" style="2" customWidth="1"/>
    <col min="14586" max="14586" width="7.44140625" style="2" customWidth="1"/>
    <col min="14587" max="14587" width="7.5546875" style="2" customWidth="1"/>
    <col min="14588" max="14830" width="8.88671875" style="2"/>
    <col min="14831" max="14831" width="6.88671875" style="2" customWidth="1"/>
    <col min="14832" max="14832" width="33.33203125" style="2" customWidth="1"/>
    <col min="14833" max="14833" width="12.6640625" style="2" customWidth="1"/>
    <col min="14834" max="14834" width="13.5546875" style="2" customWidth="1"/>
    <col min="14835" max="14835" width="12.44140625" style="2" customWidth="1"/>
    <col min="14836" max="14836" width="13" style="2" customWidth="1"/>
    <col min="14837" max="14838" width="11.33203125" style="2" customWidth="1"/>
    <col min="14839" max="14839" width="13" style="2" customWidth="1"/>
    <col min="14840" max="14840" width="18.6640625" style="2" customWidth="1"/>
    <col min="14841" max="14841" width="4.6640625" style="2" customWidth="1"/>
    <col min="14842" max="14842" width="7.44140625" style="2" customWidth="1"/>
    <col min="14843" max="14843" width="7.5546875" style="2" customWidth="1"/>
    <col min="14844" max="15086" width="8.88671875" style="2"/>
    <col min="15087" max="15087" width="6.88671875" style="2" customWidth="1"/>
    <col min="15088" max="15088" width="33.33203125" style="2" customWidth="1"/>
    <col min="15089" max="15089" width="12.6640625" style="2" customWidth="1"/>
    <col min="15090" max="15090" width="13.5546875" style="2" customWidth="1"/>
    <col min="15091" max="15091" width="12.44140625" style="2" customWidth="1"/>
    <col min="15092" max="15092" width="13" style="2" customWidth="1"/>
    <col min="15093" max="15094" width="11.33203125" style="2" customWidth="1"/>
    <col min="15095" max="15095" width="13" style="2" customWidth="1"/>
    <col min="15096" max="15096" width="18.6640625" style="2" customWidth="1"/>
    <col min="15097" max="15097" width="4.6640625" style="2" customWidth="1"/>
    <col min="15098" max="15098" width="7.44140625" style="2" customWidth="1"/>
    <col min="15099" max="15099" width="7.5546875" style="2" customWidth="1"/>
    <col min="15100" max="15342" width="8.88671875" style="2"/>
    <col min="15343" max="15343" width="6.88671875" style="2" customWidth="1"/>
    <col min="15344" max="15344" width="33.33203125" style="2" customWidth="1"/>
    <col min="15345" max="15345" width="12.6640625" style="2" customWidth="1"/>
    <col min="15346" max="15346" width="13.5546875" style="2" customWidth="1"/>
    <col min="15347" max="15347" width="12.44140625" style="2" customWidth="1"/>
    <col min="15348" max="15348" width="13" style="2" customWidth="1"/>
    <col min="15349" max="15350" width="11.33203125" style="2" customWidth="1"/>
    <col min="15351" max="15351" width="13" style="2" customWidth="1"/>
    <col min="15352" max="15352" width="18.6640625" style="2" customWidth="1"/>
    <col min="15353" max="15353" width="4.6640625" style="2" customWidth="1"/>
    <col min="15354" max="15354" width="7.44140625" style="2" customWidth="1"/>
    <col min="15355" max="15355" width="7.5546875" style="2" customWidth="1"/>
    <col min="15356" max="15598" width="8.88671875" style="2"/>
    <col min="15599" max="15599" width="6.88671875" style="2" customWidth="1"/>
    <col min="15600" max="15600" width="33.33203125" style="2" customWidth="1"/>
    <col min="15601" max="15601" width="12.6640625" style="2" customWidth="1"/>
    <col min="15602" max="15602" width="13.5546875" style="2" customWidth="1"/>
    <col min="15603" max="15603" width="12.44140625" style="2" customWidth="1"/>
    <col min="15604" max="15604" width="13" style="2" customWidth="1"/>
    <col min="15605" max="15606" width="11.33203125" style="2" customWidth="1"/>
    <col min="15607" max="15607" width="13" style="2" customWidth="1"/>
    <col min="15608" max="15608" width="18.6640625" style="2" customWidth="1"/>
    <col min="15609" max="15609" width="4.6640625" style="2" customWidth="1"/>
    <col min="15610" max="15610" width="7.44140625" style="2" customWidth="1"/>
    <col min="15611" max="15611" width="7.5546875" style="2" customWidth="1"/>
    <col min="15612" max="15854" width="8.88671875" style="2"/>
    <col min="15855" max="15855" width="6.88671875" style="2" customWidth="1"/>
    <col min="15856" max="15856" width="33.33203125" style="2" customWidth="1"/>
    <col min="15857" max="15857" width="12.6640625" style="2" customWidth="1"/>
    <col min="15858" max="15858" width="13.5546875" style="2" customWidth="1"/>
    <col min="15859" max="15859" width="12.44140625" style="2" customWidth="1"/>
    <col min="15860" max="15860" width="13" style="2" customWidth="1"/>
    <col min="15861" max="15862" width="11.33203125" style="2" customWidth="1"/>
    <col min="15863" max="15863" width="13" style="2" customWidth="1"/>
    <col min="15864" max="15864" width="18.6640625" style="2" customWidth="1"/>
    <col min="15865" max="15865" width="4.6640625" style="2" customWidth="1"/>
    <col min="15866" max="15866" width="7.44140625" style="2" customWidth="1"/>
    <col min="15867" max="15867" width="7.5546875" style="2" customWidth="1"/>
    <col min="15868" max="16110" width="8.88671875" style="2"/>
    <col min="16111" max="16111" width="6.88671875" style="2" customWidth="1"/>
    <col min="16112" max="16112" width="33.33203125" style="2" customWidth="1"/>
    <col min="16113" max="16113" width="12.6640625" style="2" customWidth="1"/>
    <col min="16114" max="16114" width="13.5546875" style="2" customWidth="1"/>
    <col min="16115" max="16115" width="12.44140625" style="2" customWidth="1"/>
    <col min="16116" max="16116" width="13" style="2" customWidth="1"/>
    <col min="16117" max="16118" width="11.33203125" style="2" customWidth="1"/>
    <col min="16119" max="16119" width="13" style="2" customWidth="1"/>
    <col min="16120" max="16120" width="18.6640625" style="2" customWidth="1"/>
    <col min="16121" max="16121" width="4.6640625" style="2" customWidth="1"/>
    <col min="16122" max="16122" width="7.44140625" style="2" customWidth="1"/>
    <col min="16123" max="16123" width="7.5546875" style="2" customWidth="1"/>
    <col min="16124" max="16378" width="8.88671875" style="2"/>
    <col min="16379" max="16384" width="8.88671875" style="2" customWidth="1"/>
  </cols>
  <sheetData>
    <row r="1" spans="1:9" ht="36" customHeight="1" x14ac:dyDescent="0.3">
      <c r="A1" s="141" t="s">
        <v>0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3">
      <c r="A2" s="143" t="s">
        <v>1</v>
      </c>
      <c r="B2" s="143"/>
      <c r="C2" s="24" t="s">
        <v>136</v>
      </c>
      <c r="D2" s="25"/>
      <c r="E2" s="25"/>
      <c r="F2" s="7"/>
      <c r="G2" s="8"/>
      <c r="H2" s="11"/>
      <c r="I2" s="13"/>
    </row>
    <row r="3" spans="1:9" x14ac:dyDescent="0.3">
      <c r="A3" s="144" t="s">
        <v>2</v>
      </c>
      <c r="B3" s="144"/>
      <c r="C3" s="28" t="s">
        <v>264</v>
      </c>
      <c r="D3" s="25"/>
      <c r="E3" s="25"/>
      <c r="F3" s="7"/>
      <c r="G3" s="8"/>
      <c r="H3" s="11"/>
      <c r="I3" s="13"/>
    </row>
    <row r="4" spans="1:9" ht="19.2" customHeight="1" x14ac:dyDescent="0.3">
      <c r="A4" s="145" t="s">
        <v>3</v>
      </c>
      <c r="B4" s="145"/>
      <c r="C4" s="24" t="s">
        <v>4</v>
      </c>
      <c r="D4" s="25"/>
      <c r="E4" s="25"/>
      <c r="F4" s="7"/>
      <c r="G4" s="8"/>
      <c r="H4" s="11"/>
      <c r="I4" s="13"/>
    </row>
    <row r="5" spans="1:9" ht="28.95" customHeight="1" x14ac:dyDescent="0.3">
      <c r="A5" s="146" t="s">
        <v>117</v>
      </c>
      <c r="B5" s="148" t="s">
        <v>64</v>
      </c>
      <c r="C5" s="149" t="s">
        <v>65</v>
      </c>
      <c r="D5" s="149"/>
      <c r="E5" s="149"/>
      <c r="F5" s="146" t="s">
        <v>66</v>
      </c>
      <c r="G5" s="150" t="s">
        <v>67</v>
      </c>
      <c r="H5" s="148" t="s">
        <v>135</v>
      </c>
      <c r="I5" s="148" t="s">
        <v>5</v>
      </c>
    </row>
    <row r="6" spans="1:9" ht="72.599999999999994" customHeight="1" x14ac:dyDescent="0.3">
      <c r="A6" s="147"/>
      <c r="B6" s="148"/>
      <c r="C6" s="60" t="s">
        <v>6</v>
      </c>
      <c r="D6" s="30" t="s">
        <v>7</v>
      </c>
      <c r="E6" s="30" t="s">
        <v>8</v>
      </c>
      <c r="F6" s="147"/>
      <c r="G6" s="150"/>
      <c r="H6" s="148"/>
      <c r="I6" s="148"/>
    </row>
    <row r="7" spans="1:9" x14ac:dyDescent="0.3">
      <c r="A7" s="54">
        <v>1</v>
      </c>
      <c r="B7" s="54">
        <v>2</v>
      </c>
      <c r="C7" s="26">
        <v>3</v>
      </c>
      <c r="D7" s="16">
        <v>4</v>
      </c>
      <c r="E7" s="16">
        <v>5</v>
      </c>
      <c r="F7" s="54">
        <v>6</v>
      </c>
      <c r="G7" s="16">
        <v>7</v>
      </c>
      <c r="H7" s="54">
        <v>8</v>
      </c>
      <c r="I7" s="59">
        <v>9</v>
      </c>
    </row>
    <row r="8" spans="1:9" s="1" customFormat="1" ht="26.4" customHeight="1" x14ac:dyDescent="0.3">
      <c r="A8" s="108" t="s">
        <v>159</v>
      </c>
      <c r="B8" s="108"/>
      <c r="C8" s="108"/>
      <c r="D8" s="108"/>
      <c r="E8" s="108"/>
      <c r="F8" s="108"/>
      <c r="G8" s="108"/>
      <c r="H8" s="108"/>
      <c r="I8" s="129"/>
    </row>
    <row r="9" spans="1:9" s="1" customFormat="1" x14ac:dyDescent="0.3">
      <c r="A9" s="130"/>
      <c r="B9" s="15" t="s">
        <v>68</v>
      </c>
      <c r="C9" s="61">
        <f>SUM(C10:C15)</f>
        <v>819892.28485999978</v>
      </c>
      <c r="D9" s="61">
        <f>SUM(D10:D15)</f>
        <v>299136.79601000005</v>
      </c>
      <c r="E9" s="61">
        <f>SUM(E10:E15)</f>
        <v>288437.42011000001</v>
      </c>
      <c r="F9" s="132" t="s">
        <v>246</v>
      </c>
      <c r="G9" s="135" t="s">
        <v>224</v>
      </c>
      <c r="H9" s="138"/>
      <c r="I9" s="72"/>
    </row>
    <row r="10" spans="1:9" s="1" customFormat="1" x14ac:dyDescent="0.3">
      <c r="A10" s="130"/>
      <c r="B10" s="15" t="s">
        <v>9</v>
      </c>
      <c r="C10" s="61">
        <f t="shared" ref="C10:E15" si="0">C18+C277+C371+C395+C442+C505+C548+C592</f>
        <v>398431.1</v>
      </c>
      <c r="D10" s="61">
        <f t="shared" si="0"/>
        <v>126713.49005000001</v>
      </c>
      <c r="E10" s="61">
        <f t="shared" si="0"/>
        <v>120187.39719999999</v>
      </c>
      <c r="F10" s="133"/>
      <c r="G10" s="136"/>
      <c r="H10" s="139"/>
      <c r="I10" s="72"/>
    </row>
    <row r="11" spans="1:9" s="1" customFormat="1" x14ac:dyDescent="0.3">
      <c r="A11" s="130"/>
      <c r="B11" s="15" t="s">
        <v>10</v>
      </c>
      <c r="C11" s="61">
        <f t="shared" si="0"/>
        <v>421461.18485999986</v>
      </c>
      <c r="D11" s="61">
        <f t="shared" si="0"/>
        <v>172423.30596000003</v>
      </c>
      <c r="E11" s="61">
        <f t="shared" si="0"/>
        <v>168250.02291000003</v>
      </c>
      <c r="F11" s="133"/>
      <c r="G11" s="136"/>
      <c r="H11" s="139"/>
      <c r="I11" s="72"/>
    </row>
    <row r="12" spans="1:9" s="1" customFormat="1" x14ac:dyDescent="0.3">
      <c r="A12" s="130"/>
      <c r="B12" s="15" t="s">
        <v>11</v>
      </c>
      <c r="C12" s="61">
        <f t="shared" si="0"/>
        <v>0</v>
      </c>
      <c r="D12" s="61">
        <f t="shared" si="0"/>
        <v>0</v>
      </c>
      <c r="E12" s="61">
        <f t="shared" si="0"/>
        <v>0</v>
      </c>
      <c r="F12" s="133"/>
      <c r="G12" s="136"/>
      <c r="H12" s="139"/>
      <c r="I12" s="75"/>
    </row>
    <row r="13" spans="1:9" s="1" customFormat="1" x14ac:dyDescent="0.3">
      <c r="A13" s="130"/>
      <c r="B13" s="15" t="s">
        <v>12</v>
      </c>
      <c r="C13" s="61">
        <f t="shared" si="0"/>
        <v>0</v>
      </c>
      <c r="D13" s="61">
        <f t="shared" si="0"/>
        <v>0</v>
      </c>
      <c r="E13" s="61">
        <f t="shared" si="0"/>
        <v>0</v>
      </c>
      <c r="F13" s="133"/>
      <c r="G13" s="136"/>
      <c r="H13" s="139"/>
      <c r="I13" s="70"/>
    </row>
    <row r="14" spans="1:9" s="1" customFormat="1" x14ac:dyDescent="0.3">
      <c r="A14" s="130"/>
      <c r="B14" s="15" t="s">
        <v>69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133"/>
      <c r="G14" s="136"/>
      <c r="H14" s="139"/>
      <c r="I14" s="70"/>
    </row>
    <row r="15" spans="1:9" s="1" customFormat="1" x14ac:dyDescent="0.3">
      <c r="A15" s="130"/>
      <c r="B15" s="15" t="s">
        <v>203</v>
      </c>
      <c r="C15" s="61">
        <f t="shared" si="0"/>
        <v>0</v>
      </c>
      <c r="D15" s="61">
        <f t="shared" si="0"/>
        <v>0</v>
      </c>
      <c r="E15" s="61">
        <f t="shared" si="0"/>
        <v>0</v>
      </c>
      <c r="F15" s="134"/>
      <c r="G15" s="137"/>
      <c r="H15" s="140"/>
      <c r="I15" s="41"/>
    </row>
    <row r="16" spans="1:9" s="1" customFormat="1" ht="26.4" customHeight="1" x14ac:dyDescent="0.3">
      <c r="A16" s="108" t="s">
        <v>55</v>
      </c>
      <c r="B16" s="108"/>
      <c r="C16" s="108"/>
      <c r="D16" s="108"/>
      <c r="E16" s="108"/>
      <c r="F16" s="108"/>
      <c r="G16" s="108"/>
      <c r="H16" s="108"/>
      <c r="I16" s="131"/>
    </row>
    <row r="17" spans="1:9" s="1" customFormat="1" x14ac:dyDescent="0.3">
      <c r="A17" s="109"/>
      <c r="B17" s="15" t="s">
        <v>71</v>
      </c>
      <c r="C17" s="62">
        <f>C18+C19</f>
        <v>650925.36373999994</v>
      </c>
      <c r="D17" s="62">
        <f t="shared" ref="D17:E17" si="1">D18+D19</f>
        <v>265814.35044000001</v>
      </c>
      <c r="E17" s="62">
        <f t="shared" si="1"/>
        <v>255539.53494000001</v>
      </c>
      <c r="F17" s="125" t="s">
        <v>139</v>
      </c>
      <c r="G17" s="118" t="s">
        <v>223</v>
      </c>
      <c r="H17" s="151"/>
      <c r="I17" s="39"/>
    </row>
    <row r="18" spans="1:9" s="1" customFormat="1" x14ac:dyDescent="0.3">
      <c r="A18" s="109"/>
      <c r="B18" s="15" t="s">
        <v>9</v>
      </c>
      <c r="C18" s="62">
        <f t="shared" ref="C18:E19" si="2">C26+C218+C234+C253+C269</f>
        <v>336045.39999999997</v>
      </c>
      <c r="D18" s="62">
        <f t="shared" si="2"/>
        <v>122875.79873000001</v>
      </c>
      <c r="E18" s="62">
        <f t="shared" si="2"/>
        <v>116369.0601</v>
      </c>
      <c r="F18" s="126"/>
      <c r="G18" s="119"/>
      <c r="H18" s="152"/>
      <c r="I18" s="20"/>
    </row>
    <row r="19" spans="1:9" s="1" customFormat="1" x14ac:dyDescent="0.3">
      <c r="A19" s="109"/>
      <c r="B19" s="15" t="s">
        <v>10</v>
      </c>
      <c r="C19" s="62">
        <f t="shared" si="2"/>
        <v>314879.96373999992</v>
      </c>
      <c r="D19" s="62">
        <f t="shared" si="2"/>
        <v>142938.55171</v>
      </c>
      <c r="E19" s="62">
        <f t="shared" si="2"/>
        <v>139170.47484000001</v>
      </c>
      <c r="F19" s="126"/>
      <c r="G19" s="119"/>
      <c r="H19" s="152"/>
      <c r="I19" s="20"/>
    </row>
    <row r="20" spans="1:9" s="1" customFormat="1" x14ac:dyDescent="0.3">
      <c r="A20" s="109"/>
      <c r="B20" s="15" t="s">
        <v>11</v>
      </c>
      <c r="C20" s="62"/>
      <c r="D20" s="63"/>
      <c r="E20" s="63"/>
      <c r="F20" s="126"/>
      <c r="G20" s="119"/>
      <c r="H20" s="152"/>
      <c r="I20" s="20"/>
    </row>
    <row r="21" spans="1:9" s="1" customFormat="1" x14ac:dyDescent="0.3">
      <c r="A21" s="109"/>
      <c r="B21" s="15" t="s">
        <v>12</v>
      </c>
      <c r="C21" s="62"/>
      <c r="D21" s="63"/>
      <c r="E21" s="63"/>
      <c r="F21" s="126"/>
      <c r="G21" s="119"/>
      <c r="H21" s="152"/>
      <c r="I21" s="20"/>
    </row>
    <row r="22" spans="1:9" s="1" customFormat="1" x14ac:dyDescent="0.3">
      <c r="A22" s="109"/>
      <c r="B22" s="15" t="s">
        <v>69</v>
      </c>
      <c r="C22" s="62"/>
      <c r="D22" s="63"/>
      <c r="E22" s="63"/>
      <c r="F22" s="126"/>
      <c r="G22" s="119"/>
      <c r="H22" s="152"/>
      <c r="I22" s="20"/>
    </row>
    <row r="23" spans="1:9" s="1" customFormat="1" x14ac:dyDescent="0.3">
      <c r="A23" s="109"/>
      <c r="B23" s="15" t="s">
        <v>70</v>
      </c>
      <c r="C23" s="62"/>
      <c r="D23" s="63"/>
      <c r="E23" s="63"/>
      <c r="F23" s="127"/>
      <c r="G23" s="120"/>
      <c r="H23" s="153"/>
      <c r="I23" s="40"/>
    </row>
    <row r="24" spans="1:9" s="1" customFormat="1" ht="39.6" x14ac:dyDescent="0.3">
      <c r="A24" s="109" t="s">
        <v>13</v>
      </c>
      <c r="B24" s="46" t="s">
        <v>168</v>
      </c>
      <c r="C24" s="62"/>
      <c r="D24" s="63"/>
      <c r="E24" s="63"/>
      <c r="F24" s="105"/>
      <c r="G24" s="105" t="s">
        <v>223</v>
      </c>
      <c r="H24" s="116"/>
      <c r="I24" s="17"/>
    </row>
    <row r="25" spans="1:9" s="1" customFormat="1" x14ac:dyDescent="0.3">
      <c r="A25" s="109"/>
      <c r="B25" s="15" t="s">
        <v>14</v>
      </c>
      <c r="C25" s="62">
        <f>C26+C27</f>
        <v>29145.379010000001</v>
      </c>
      <c r="D25" s="62">
        <f t="shared" ref="D25:E25" si="3">D26+D27</f>
        <v>13077.13812</v>
      </c>
      <c r="E25" s="62">
        <f t="shared" si="3"/>
        <v>12680.786340000001</v>
      </c>
      <c r="F25" s="105"/>
      <c r="G25" s="105"/>
      <c r="H25" s="116"/>
      <c r="I25" s="20"/>
    </row>
    <row r="26" spans="1:9" s="1" customFormat="1" x14ac:dyDescent="0.3">
      <c r="A26" s="109"/>
      <c r="B26" s="15" t="s">
        <v>15</v>
      </c>
      <c r="C26" s="62">
        <f t="shared" ref="C26:E27" si="4">C34+C42+C53+C64+C75+C87+C98+C110+C121+C132+C143+C154+C165+C176+C186+C196+C207</f>
        <v>0</v>
      </c>
      <c r="D26" s="62">
        <f t="shared" si="4"/>
        <v>0</v>
      </c>
      <c r="E26" s="62">
        <f t="shared" si="4"/>
        <v>0</v>
      </c>
      <c r="F26" s="105"/>
      <c r="G26" s="105"/>
      <c r="H26" s="116"/>
      <c r="I26" s="20"/>
    </row>
    <row r="27" spans="1:9" s="1" customFormat="1" x14ac:dyDescent="0.3">
      <c r="A27" s="109"/>
      <c r="B27" s="15" t="s">
        <v>16</v>
      </c>
      <c r="C27" s="62">
        <f t="shared" si="4"/>
        <v>29145.379010000001</v>
      </c>
      <c r="D27" s="62">
        <f t="shared" si="4"/>
        <v>13077.13812</v>
      </c>
      <c r="E27" s="62">
        <f t="shared" si="4"/>
        <v>12680.786340000001</v>
      </c>
      <c r="F27" s="105"/>
      <c r="G27" s="105"/>
      <c r="H27" s="116"/>
      <c r="I27" s="20"/>
    </row>
    <row r="28" spans="1:9" s="1" customFormat="1" x14ac:dyDescent="0.3">
      <c r="A28" s="109"/>
      <c r="B28" s="15" t="s">
        <v>11</v>
      </c>
      <c r="C28" s="62"/>
      <c r="D28" s="62"/>
      <c r="E28" s="63"/>
      <c r="F28" s="105"/>
      <c r="G28" s="105"/>
      <c r="H28" s="116"/>
      <c r="I28" s="18"/>
    </row>
    <row r="29" spans="1:9" s="1" customFormat="1" x14ac:dyDescent="0.3">
      <c r="A29" s="109"/>
      <c r="B29" s="15" t="s">
        <v>12</v>
      </c>
      <c r="C29" s="63"/>
      <c r="D29" s="63"/>
      <c r="E29" s="63"/>
      <c r="F29" s="105"/>
      <c r="G29" s="105"/>
      <c r="H29" s="116"/>
      <c r="I29" s="18"/>
    </row>
    <row r="30" spans="1:9" s="1" customFormat="1" x14ac:dyDescent="0.3">
      <c r="A30" s="109"/>
      <c r="B30" s="15" t="s">
        <v>69</v>
      </c>
      <c r="C30" s="63"/>
      <c r="D30" s="63"/>
      <c r="E30" s="63"/>
      <c r="F30" s="105"/>
      <c r="G30" s="105"/>
      <c r="H30" s="116"/>
      <c r="I30" s="18"/>
    </row>
    <row r="31" spans="1:9" s="1" customFormat="1" x14ac:dyDescent="0.3">
      <c r="A31" s="109"/>
      <c r="B31" s="15" t="s">
        <v>70</v>
      </c>
      <c r="C31" s="64"/>
      <c r="D31" s="64"/>
      <c r="E31" s="64"/>
      <c r="F31" s="105"/>
      <c r="G31" s="105"/>
      <c r="H31" s="116"/>
      <c r="I31" s="19"/>
    </row>
    <row r="32" spans="1:9" ht="46.2" customHeight="1" x14ac:dyDescent="0.3">
      <c r="A32" s="118" t="s">
        <v>17</v>
      </c>
      <c r="B32" s="46" t="s">
        <v>158</v>
      </c>
      <c r="C32" s="88"/>
      <c r="D32" s="88"/>
      <c r="E32" s="88"/>
      <c r="F32" s="105" t="s">
        <v>139</v>
      </c>
      <c r="G32" s="105" t="s">
        <v>223</v>
      </c>
      <c r="H32" s="106"/>
      <c r="I32" s="154"/>
    </row>
    <row r="33" spans="1:9" s="1" customFormat="1" x14ac:dyDescent="0.3">
      <c r="A33" s="119"/>
      <c r="B33" s="15" t="s">
        <v>116</v>
      </c>
      <c r="C33" s="64">
        <f>SUM(C34:C35)</f>
        <v>386.31412</v>
      </c>
      <c r="D33" s="64">
        <f>SUM(D34:D35)</f>
        <v>270.62311999999997</v>
      </c>
      <c r="E33" s="64">
        <f>SUM(E34:E35)</f>
        <v>270.62277</v>
      </c>
      <c r="F33" s="105"/>
      <c r="G33" s="105"/>
      <c r="H33" s="106"/>
      <c r="I33" s="154"/>
    </row>
    <row r="34" spans="1:9" s="1" customFormat="1" x14ac:dyDescent="0.3">
      <c r="A34" s="119"/>
      <c r="B34" s="15" t="s">
        <v>9</v>
      </c>
      <c r="C34" s="62">
        <v>0</v>
      </c>
      <c r="D34" s="62">
        <v>0</v>
      </c>
      <c r="E34" s="62">
        <v>0</v>
      </c>
      <c r="F34" s="105"/>
      <c r="G34" s="105"/>
      <c r="H34" s="106"/>
      <c r="I34" s="154"/>
    </row>
    <row r="35" spans="1:9" s="1" customFormat="1" x14ac:dyDescent="0.3">
      <c r="A35" s="119"/>
      <c r="B35" s="15" t="s">
        <v>10</v>
      </c>
      <c r="C35" s="64">
        <v>386.31412</v>
      </c>
      <c r="D35" s="64">
        <v>270.62311999999997</v>
      </c>
      <c r="E35" s="64">
        <v>270.62277</v>
      </c>
      <c r="F35" s="105"/>
      <c r="G35" s="105"/>
      <c r="H35" s="106"/>
      <c r="I35" s="154"/>
    </row>
    <row r="36" spans="1:9" s="1" customFormat="1" x14ac:dyDescent="0.3">
      <c r="A36" s="119"/>
      <c r="B36" s="15" t="s">
        <v>11</v>
      </c>
      <c r="C36" s="62"/>
      <c r="D36" s="62"/>
      <c r="E36" s="62"/>
      <c r="F36" s="105"/>
      <c r="G36" s="105"/>
      <c r="H36" s="106"/>
      <c r="I36" s="154"/>
    </row>
    <row r="37" spans="1:9" s="1" customFormat="1" x14ac:dyDescent="0.3">
      <c r="A37" s="119"/>
      <c r="B37" s="15" t="s">
        <v>12</v>
      </c>
      <c r="C37" s="62"/>
      <c r="D37" s="62"/>
      <c r="E37" s="62"/>
      <c r="F37" s="105"/>
      <c r="G37" s="105"/>
      <c r="H37" s="106"/>
      <c r="I37" s="154"/>
    </row>
    <row r="38" spans="1:9" s="1" customFormat="1" x14ac:dyDescent="0.3">
      <c r="A38" s="119"/>
      <c r="B38" s="15" t="s">
        <v>69</v>
      </c>
      <c r="C38" s="62"/>
      <c r="D38" s="62"/>
      <c r="E38" s="62"/>
      <c r="F38" s="105"/>
      <c r="G38" s="105"/>
      <c r="H38" s="106"/>
      <c r="I38" s="154"/>
    </row>
    <row r="39" spans="1:9" s="1" customFormat="1" x14ac:dyDescent="0.3">
      <c r="A39" s="119"/>
      <c r="B39" s="15" t="s">
        <v>70</v>
      </c>
      <c r="C39" s="62"/>
      <c r="D39" s="62"/>
      <c r="E39" s="62"/>
      <c r="F39" s="105"/>
      <c r="G39" s="105"/>
      <c r="H39" s="106"/>
      <c r="I39" s="154"/>
    </row>
    <row r="40" spans="1:9" s="1" customFormat="1" ht="26.4" x14ac:dyDescent="0.3">
      <c r="A40" s="101" t="s">
        <v>18</v>
      </c>
      <c r="B40" s="46" t="s">
        <v>118</v>
      </c>
      <c r="C40" s="65"/>
      <c r="D40" s="65"/>
      <c r="E40" s="65"/>
      <c r="F40" s="105" t="s">
        <v>139</v>
      </c>
      <c r="G40" s="105" t="s">
        <v>224</v>
      </c>
      <c r="H40" s="106"/>
      <c r="I40" s="107"/>
    </row>
    <row r="41" spans="1:9" s="1" customFormat="1" x14ac:dyDescent="0.3">
      <c r="A41" s="102"/>
      <c r="B41" s="15" t="s">
        <v>116</v>
      </c>
      <c r="C41" s="65">
        <f>SUM(C42:C43)</f>
        <v>15</v>
      </c>
      <c r="D41" s="65">
        <f>SUM(D42:D43)</f>
        <v>2.468</v>
      </c>
      <c r="E41" s="65">
        <f>SUM(E42:E43)</f>
        <v>2.468</v>
      </c>
      <c r="F41" s="105"/>
      <c r="G41" s="105"/>
      <c r="H41" s="106"/>
      <c r="I41" s="107"/>
    </row>
    <row r="42" spans="1:9" s="1" customFormat="1" x14ac:dyDescent="0.3">
      <c r="A42" s="102"/>
      <c r="B42" s="15" t="s">
        <v>9</v>
      </c>
      <c r="C42" s="62">
        <v>0</v>
      </c>
      <c r="D42" s="62">
        <v>0</v>
      </c>
      <c r="E42" s="62">
        <v>0</v>
      </c>
      <c r="F42" s="105"/>
      <c r="G42" s="105"/>
      <c r="H42" s="106"/>
      <c r="I42" s="107"/>
    </row>
    <row r="43" spans="1:9" s="1" customFormat="1" x14ac:dyDescent="0.3">
      <c r="A43" s="102"/>
      <c r="B43" s="15" t="s">
        <v>10</v>
      </c>
      <c r="C43" s="65">
        <v>15</v>
      </c>
      <c r="D43" s="65">
        <v>2.468</v>
      </c>
      <c r="E43" s="65">
        <v>2.468</v>
      </c>
      <c r="F43" s="105"/>
      <c r="G43" s="105"/>
      <c r="H43" s="106"/>
      <c r="I43" s="107"/>
    </row>
    <row r="44" spans="1:9" s="1" customFormat="1" x14ac:dyDescent="0.3">
      <c r="A44" s="102"/>
      <c r="B44" s="15" t="s">
        <v>11</v>
      </c>
      <c r="C44" s="62"/>
      <c r="D44" s="63"/>
      <c r="E44" s="63"/>
      <c r="F44" s="105"/>
      <c r="G44" s="105"/>
      <c r="H44" s="106"/>
      <c r="I44" s="107"/>
    </row>
    <row r="45" spans="1:9" s="1" customFormat="1" x14ac:dyDescent="0.3">
      <c r="A45" s="102"/>
      <c r="B45" s="15" t="s">
        <v>12</v>
      </c>
      <c r="C45" s="62"/>
      <c r="D45" s="62"/>
      <c r="E45" s="63"/>
      <c r="F45" s="105"/>
      <c r="G45" s="105"/>
      <c r="H45" s="106"/>
      <c r="I45" s="107"/>
    </row>
    <row r="46" spans="1:9" s="1" customFormat="1" x14ac:dyDescent="0.3">
      <c r="A46" s="102"/>
      <c r="B46" s="15" t="s">
        <v>69</v>
      </c>
      <c r="C46" s="62"/>
      <c r="D46" s="63"/>
      <c r="E46" s="63"/>
      <c r="F46" s="105"/>
      <c r="G46" s="105"/>
      <c r="H46" s="106"/>
      <c r="I46" s="107"/>
    </row>
    <row r="47" spans="1:9" s="1" customFormat="1" x14ac:dyDescent="0.3">
      <c r="A47" s="102"/>
      <c r="B47" s="15" t="s">
        <v>70</v>
      </c>
      <c r="C47" s="62"/>
      <c r="D47" s="63"/>
      <c r="E47" s="63"/>
      <c r="F47" s="105"/>
      <c r="G47" s="105"/>
      <c r="H47" s="106"/>
      <c r="I47" s="107"/>
    </row>
    <row r="48" spans="1:9" s="1" customFormat="1" ht="26.4" x14ac:dyDescent="0.3">
      <c r="A48" s="102"/>
      <c r="B48" s="42" t="s">
        <v>182</v>
      </c>
      <c r="C48" s="62"/>
      <c r="D48" s="63"/>
      <c r="E48" s="63"/>
      <c r="F48" s="44" t="s">
        <v>54</v>
      </c>
      <c r="G48" s="44" t="s">
        <v>138</v>
      </c>
      <c r="H48" s="44" t="s">
        <v>54</v>
      </c>
      <c r="I48" s="55"/>
    </row>
    <row r="49" spans="1:9" s="1" customFormat="1" x14ac:dyDescent="0.3">
      <c r="A49" s="102"/>
      <c r="B49" s="14" t="s">
        <v>72</v>
      </c>
      <c r="C49" s="62"/>
      <c r="D49" s="63"/>
      <c r="E49" s="63"/>
      <c r="F49" s="44"/>
      <c r="G49" s="45"/>
      <c r="H49" s="44"/>
      <c r="I49" s="55"/>
    </row>
    <row r="50" spans="1:9" s="1" customFormat="1" x14ac:dyDescent="0.3">
      <c r="A50" s="103"/>
      <c r="B50" s="14" t="s">
        <v>73</v>
      </c>
      <c r="C50" s="62"/>
      <c r="D50" s="63"/>
      <c r="E50" s="63"/>
      <c r="F50" s="44"/>
      <c r="G50" s="45"/>
      <c r="H50" s="44"/>
      <c r="I50" s="55"/>
    </row>
    <row r="51" spans="1:9" s="1" customFormat="1" ht="66" x14ac:dyDescent="0.3">
      <c r="A51" s="101" t="s">
        <v>19</v>
      </c>
      <c r="B51" s="46" t="s">
        <v>56</v>
      </c>
      <c r="C51" s="62"/>
      <c r="D51" s="63"/>
      <c r="E51" s="63"/>
      <c r="F51" s="105" t="s">
        <v>139</v>
      </c>
      <c r="G51" s="105" t="s">
        <v>224</v>
      </c>
      <c r="H51" s="106"/>
      <c r="I51" s="107" t="s">
        <v>62</v>
      </c>
    </row>
    <row r="52" spans="1:9" s="1" customFormat="1" x14ac:dyDescent="0.3">
      <c r="A52" s="102"/>
      <c r="B52" s="15" t="s">
        <v>116</v>
      </c>
      <c r="C52" s="65">
        <f>SUM(C53:C54)</f>
        <v>59.5</v>
      </c>
      <c r="D52" s="65">
        <f>SUM(D53:D54)</f>
        <v>0</v>
      </c>
      <c r="E52" s="65">
        <f>SUM(E53:E54)</f>
        <v>0</v>
      </c>
      <c r="F52" s="105"/>
      <c r="G52" s="105"/>
      <c r="H52" s="106"/>
      <c r="I52" s="107"/>
    </row>
    <row r="53" spans="1:9" s="1" customFormat="1" x14ac:dyDescent="0.3">
      <c r="A53" s="102"/>
      <c r="B53" s="15" t="s">
        <v>9</v>
      </c>
      <c r="C53" s="62">
        <v>0</v>
      </c>
      <c r="D53" s="62">
        <v>0</v>
      </c>
      <c r="E53" s="62">
        <v>0</v>
      </c>
      <c r="F53" s="105"/>
      <c r="G53" s="105"/>
      <c r="H53" s="106"/>
      <c r="I53" s="107"/>
    </row>
    <row r="54" spans="1:9" s="1" customFormat="1" x14ac:dyDescent="0.3">
      <c r="A54" s="102"/>
      <c r="B54" s="15" t="s">
        <v>10</v>
      </c>
      <c r="C54" s="62">
        <v>59.5</v>
      </c>
      <c r="D54" s="62">
        <v>0</v>
      </c>
      <c r="E54" s="62">
        <v>0</v>
      </c>
      <c r="F54" s="105"/>
      <c r="G54" s="105"/>
      <c r="H54" s="106"/>
      <c r="I54" s="107"/>
    </row>
    <row r="55" spans="1:9" s="1" customFormat="1" x14ac:dyDescent="0.3">
      <c r="A55" s="102"/>
      <c r="B55" s="15" t="s">
        <v>11</v>
      </c>
      <c r="C55" s="62"/>
      <c r="D55" s="63"/>
      <c r="E55" s="63"/>
      <c r="F55" s="105"/>
      <c r="G55" s="105"/>
      <c r="H55" s="106"/>
      <c r="I55" s="107"/>
    </row>
    <row r="56" spans="1:9" s="1" customFormat="1" x14ac:dyDescent="0.3">
      <c r="A56" s="102"/>
      <c r="B56" s="15" t="s">
        <v>12</v>
      </c>
      <c r="C56" s="62"/>
      <c r="D56" s="63"/>
      <c r="E56" s="63"/>
      <c r="F56" s="105"/>
      <c r="G56" s="105"/>
      <c r="H56" s="106"/>
      <c r="I56" s="107"/>
    </row>
    <row r="57" spans="1:9" s="1" customFormat="1" x14ac:dyDescent="0.3">
      <c r="A57" s="102"/>
      <c r="B57" s="15" t="s">
        <v>69</v>
      </c>
      <c r="C57" s="65"/>
      <c r="D57" s="65"/>
      <c r="E57" s="65"/>
      <c r="F57" s="105"/>
      <c r="G57" s="105"/>
      <c r="H57" s="106"/>
      <c r="I57" s="107"/>
    </row>
    <row r="58" spans="1:9" s="1" customFormat="1" x14ac:dyDescent="0.3">
      <c r="A58" s="102"/>
      <c r="B58" s="15" t="s">
        <v>70</v>
      </c>
      <c r="C58" s="62"/>
      <c r="D58" s="62">
        <f>D60-D65</f>
        <v>0</v>
      </c>
      <c r="E58" s="62">
        <f>E60-E65</f>
        <v>0</v>
      </c>
      <c r="F58" s="105"/>
      <c r="G58" s="105"/>
      <c r="H58" s="106"/>
      <c r="I58" s="107"/>
    </row>
    <row r="59" spans="1:9" s="1" customFormat="1" ht="68.400000000000006" customHeight="1" x14ac:dyDescent="0.3">
      <c r="A59" s="102"/>
      <c r="B59" s="42" t="s">
        <v>183</v>
      </c>
      <c r="C59" s="63"/>
      <c r="D59" s="63"/>
      <c r="E59" s="63"/>
      <c r="F59" s="44" t="s">
        <v>54</v>
      </c>
      <c r="G59" s="44" t="s">
        <v>138</v>
      </c>
      <c r="H59" s="44" t="s">
        <v>54</v>
      </c>
      <c r="I59" s="55"/>
    </row>
    <row r="60" spans="1:9" s="1" customFormat="1" x14ac:dyDescent="0.3">
      <c r="A60" s="102"/>
      <c r="B60" s="14" t="s">
        <v>74</v>
      </c>
      <c r="C60" s="63"/>
      <c r="D60" s="63"/>
      <c r="E60" s="63"/>
      <c r="F60" s="44"/>
      <c r="G60" s="45"/>
      <c r="H60" s="44"/>
      <c r="I60" s="55"/>
    </row>
    <row r="61" spans="1:9" s="1" customFormat="1" x14ac:dyDescent="0.3">
      <c r="A61" s="103"/>
      <c r="B61" s="14" t="s">
        <v>75</v>
      </c>
      <c r="C61" s="63"/>
      <c r="D61" s="63"/>
      <c r="E61" s="63"/>
      <c r="F61" s="44"/>
      <c r="G61" s="45"/>
      <c r="H61" s="44"/>
      <c r="I61" s="55"/>
    </row>
    <row r="62" spans="1:9" s="1" customFormat="1" ht="26.4" x14ac:dyDescent="0.3">
      <c r="A62" s="101" t="s">
        <v>20</v>
      </c>
      <c r="B62" s="46" t="s">
        <v>157</v>
      </c>
      <c r="C62" s="63"/>
      <c r="D62" s="63"/>
      <c r="E62" s="63"/>
      <c r="F62" s="105" t="s">
        <v>139</v>
      </c>
      <c r="G62" s="105" t="s">
        <v>224</v>
      </c>
      <c r="H62" s="106"/>
      <c r="I62" s="107"/>
    </row>
    <row r="63" spans="1:9" s="1" customFormat="1" x14ac:dyDescent="0.3">
      <c r="A63" s="102"/>
      <c r="B63" s="15" t="s">
        <v>116</v>
      </c>
      <c r="C63" s="65">
        <f>SUM(C64:C65)</f>
        <v>25.5</v>
      </c>
      <c r="D63" s="65">
        <f>SUM(D64:D65)</f>
        <v>0</v>
      </c>
      <c r="E63" s="65">
        <f>SUM(E64:E65)</f>
        <v>0</v>
      </c>
      <c r="F63" s="105"/>
      <c r="G63" s="105"/>
      <c r="H63" s="106"/>
      <c r="I63" s="107"/>
    </row>
    <row r="64" spans="1:9" s="1" customFormat="1" x14ac:dyDescent="0.3">
      <c r="A64" s="102"/>
      <c r="B64" s="15" t="s">
        <v>9</v>
      </c>
      <c r="C64" s="62">
        <v>0</v>
      </c>
      <c r="D64" s="62">
        <v>0</v>
      </c>
      <c r="E64" s="62">
        <v>0</v>
      </c>
      <c r="F64" s="105"/>
      <c r="G64" s="105"/>
      <c r="H64" s="106"/>
      <c r="I64" s="107"/>
    </row>
    <row r="65" spans="1:9" s="1" customFormat="1" x14ac:dyDescent="0.3">
      <c r="A65" s="102"/>
      <c r="B65" s="15" t="s">
        <v>10</v>
      </c>
      <c r="C65" s="65">
        <v>25.5</v>
      </c>
      <c r="D65" s="65">
        <v>0</v>
      </c>
      <c r="E65" s="65">
        <v>0</v>
      </c>
      <c r="F65" s="105"/>
      <c r="G65" s="105"/>
      <c r="H65" s="106"/>
      <c r="I65" s="107"/>
    </row>
    <row r="66" spans="1:9" s="1" customFormat="1" x14ac:dyDescent="0.3">
      <c r="A66" s="102"/>
      <c r="B66" s="15" t="s">
        <v>11</v>
      </c>
      <c r="C66" s="62"/>
      <c r="D66" s="63"/>
      <c r="E66" s="63"/>
      <c r="F66" s="105"/>
      <c r="G66" s="105"/>
      <c r="H66" s="106"/>
      <c r="I66" s="107"/>
    </row>
    <row r="67" spans="1:9" s="1" customFormat="1" x14ac:dyDescent="0.3">
      <c r="A67" s="102"/>
      <c r="B67" s="15" t="s">
        <v>12</v>
      </c>
      <c r="C67" s="62"/>
      <c r="D67" s="63"/>
      <c r="E67" s="63"/>
      <c r="F67" s="105"/>
      <c r="G67" s="105"/>
      <c r="H67" s="106"/>
      <c r="I67" s="107"/>
    </row>
    <row r="68" spans="1:9" s="1" customFormat="1" x14ac:dyDescent="0.3">
      <c r="A68" s="102"/>
      <c r="B68" s="15" t="s">
        <v>69</v>
      </c>
      <c r="C68" s="62"/>
      <c r="D68" s="63"/>
      <c r="E68" s="63"/>
      <c r="F68" s="105"/>
      <c r="G68" s="105"/>
      <c r="H68" s="106"/>
      <c r="I68" s="107"/>
    </row>
    <row r="69" spans="1:9" s="1" customFormat="1" x14ac:dyDescent="0.3">
      <c r="A69" s="102"/>
      <c r="B69" s="15" t="s">
        <v>70</v>
      </c>
      <c r="C69" s="62"/>
      <c r="D69" s="63"/>
      <c r="E69" s="63"/>
      <c r="F69" s="105"/>
      <c r="G69" s="105"/>
      <c r="H69" s="106"/>
      <c r="I69" s="107"/>
    </row>
    <row r="70" spans="1:9" s="1" customFormat="1" ht="34.950000000000003" customHeight="1" x14ac:dyDescent="0.3">
      <c r="A70" s="102"/>
      <c r="B70" s="42" t="s">
        <v>213</v>
      </c>
      <c r="C70" s="62"/>
      <c r="D70" s="63"/>
      <c r="E70" s="63"/>
      <c r="F70" s="44" t="s">
        <v>54</v>
      </c>
      <c r="G70" s="44" t="s">
        <v>138</v>
      </c>
      <c r="H70" s="44" t="s">
        <v>54</v>
      </c>
      <c r="I70" s="55"/>
    </row>
    <row r="71" spans="1:9" s="1" customFormat="1" x14ac:dyDescent="0.3">
      <c r="A71" s="102"/>
      <c r="B71" s="14" t="s">
        <v>76</v>
      </c>
      <c r="C71" s="62"/>
      <c r="D71" s="63"/>
      <c r="E71" s="63"/>
      <c r="F71" s="44"/>
      <c r="G71" s="45"/>
      <c r="H71" s="44"/>
      <c r="I71" s="55"/>
    </row>
    <row r="72" spans="1:9" s="1" customFormat="1" x14ac:dyDescent="0.3">
      <c r="A72" s="103"/>
      <c r="B72" s="14" t="s">
        <v>77</v>
      </c>
      <c r="C72" s="62"/>
      <c r="D72" s="63"/>
      <c r="E72" s="63"/>
      <c r="F72" s="44"/>
      <c r="G72" s="45"/>
      <c r="H72" s="44"/>
      <c r="I72" s="55"/>
    </row>
    <row r="73" spans="1:9" s="1" customFormat="1" ht="44.4" customHeight="1" x14ac:dyDescent="0.3">
      <c r="A73" s="125" t="s">
        <v>21</v>
      </c>
      <c r="B73" s="46" t="s">
        <v>119</v>
      </c>
      <c r="C73" s="62"/>
      <c r="D73" s="63"/>
      <c r="E73" s="63"/>
      <c r="F73" s="105" t="s">
        <v>139</v>
      </c>
      <c r="G73" s="105" t="s">
        <v>223</v>
      </c>
      <c r="H73" s="113"/>
      <c r="I73" s="107"/>
    </row>
    <row r="74" spans="1:9" s="1" customFormat="1" x14ac:dyDescent="0.3">
      <c r="A74" s="126"/>
      <c r="B74" s="15" t="s">
        <v>116</v>
      </c>
      <c r="C74" s="65">
        <f>SUM(C75:C76)</f>
        <v>20265.35267</v>
      </c>
      <c r="D74" s="65">
        <f>SUM(D75:D76)</f>
        <v>8462.8501199999992</v>
      </c>
      <c r="E74" s="65">
        <f>SUM(E75:E76)</f>
        <v>8141.9150900000004</v>
      </c>
      <c r="F74" s="105"/>
      <c r="G74" s="105"/>
      <c r="H74" s="114"/>
      <c r="I74" s="107"/>
    </row>
    <row r="75" spans="1:9" s="1" customFormat="1" x14ac:dyDescent="0.3">
      <c r="A75" s="126"/>
      <c r="B75" s="15" t="s">
        <v>9</v>
      </c>
      <c r="C75" s="62">
        <v>0</v>
      </c>
      <c r="D75" s="62">
        <v>0</v>
      </c>
      <c r="E75" s="62">
        <v>0</v>
      </c>
      <c r="F75" s="105"/>
      <c r="G75" s="105"/>
      <c r="H75" s="114"/>
      <c r="I75" s="107"/>
    </row>
    <row r="76" spans="1:9" s="1" customFormat="1" x14ac:dyDescent="0.3">
      <c r="A76" s="126"/>
      <c r="B76" s="15" t="s">
        <v>10</v>
      </c>
      <c r="C76" s="65">
        <v>20265.35267</v>
      </c>
      <c r="D76" s="65">
        <v>8462.8501199999992</v>
      </c>
      <c r="E76" s="65">
        <v>8141.9150900000004</v>
      </c>
      <c r="F76" s="105"/>
      <c r="G76" s="105"/>
      <c r="H76" s="114"/>
      <c r="I76" s="107"/>
    </row>
    <row r="77" spans="1:9" s="1" customFormat="1" x14ac:dyDescent="0.3">
      <c r="A77" s="126"/>
      <c r="B77" s="15" t="s">
        <v>11</v>
      </c>
      <c r="C77" s="62"/>
      <c r="D77" s="63"/>
      <c r="E77" s="63"/>
      <c r="F77" s="105"/>
      <c r="G77" s="105"/>
      <c r="H77" s="114"/>
      <c r="I77" s="107"/>
    </row>
    <row r="78" spans="1:9" s="1" customFormat="1" x14ac:dyDescent="0.3">
      <c r="A78" s="126"/>
      <c r="B78" s="15" t="s">
        <v>12</v>
      </c>
      <c r="C78" s="62"/>
      <c r="D78" s="63"/>
      <c r="E78" s="63"/>
      <c r="F78" s="105"/>
      <c r="G78" s="105"/>
      <c r="H78" s="114"/>
      <c r="I78" s="107"/>
    </row>
    <row r="79" spans="1:9" s="1" customFormat="1" x14ac:dyDescent="0.3">
      <c r="A79" s="126"/>
      <c r="B79" s="15" t="s">
        <v>69</v>
      </c>
      <c r="C79" s="62"/>
      <c r="D79" s="63"/>
      <c r="E79" s="63"/>
      <c r="F79" s="105"/>
      <c r="G79" s="105"/>
      <c r="H79" s="114"/>
      <c r="I79" s="107"/>
    </row>
    <row r="80" spans="1:9" s="1" customFormat="1" x14ac:dyDescent="0.3">
      <c r="A80" s="126"/>
      <c r="B80" s="15" t="s">
        <v>70</v>
      </c>
      <c r="C80" s="62"/>
      <c r="D80" s="63"/>
      <c r="E80" s="63"/>
      <c r="F80" s="105"/>
      <c r="G80" s="105"/>
      <c r="H80" s="115"/>
      <c r="I80" s="107"/>
    </row>
    <row r="81" spans="1:9" s="1" customFormat="1" ht="126.6" customHeight="1" x14ac:dyDescent="0.3">
      <c r="A81" s="126"/>
      <c r="B81" s="42" t="s">
        <v>214</v>
      </c>
      <c r="C81" s="62"/>
      <c r="D81" s="63"/>
      <c r="E81" s="63"/>
      <c r="F81" s="44" t="s">
        <v>54</v>
      </c>
      <c r="G81" s="44" t="s">
        <v>225</v>
      </c>
      <c r="H81" s="44" t="s">
        <v>54</v>
      </c>
      <c r="I81" s="86" t="s">
        <v>265</v>
      </c>
    </row>
    <row r="82" spans="1:9" s="1" customFormat="1" ht="43.95" customHeight="1" x14ac:dyDescent="0.3">
      <c r="A82" s="126"/>
      <c r="B82" s="42" t="s">
        <v>215</v>
      </c>
      <c r="C82" s="62"/>
      <c r="D82" s="63"/>
      <c r="E82" s="63"/>
      <c r="F82" s="44" t="s">
        <v>54</v>
      </c>
      <c r="G82" s="44" t="s">
        <v>138</v>
      </c>
      <c r="H82" s="44" t="s">
        <v>54</v>
      </c>
      <c r="I82" s="55"/>
    </row>
    <row r="83" spans="1:9" s="1" customFormat="1" x14ac:dyDescent="0.3">
      <c r="A83" s="126"/>
      <c r="B83" s="14" t="s">
        <v>78</v>
      </c>
      <c r="C83" s="62"/>
      <c r="D83" s="63"/>
      <c r="E83" s="63"/>
      <c r="F83" s="44"/>
      <c r="G83" s="45"/>
      <c r="H83" s="44"/>
      <c r="I83" s="55"/>
    </row>
    <row r="84" spans="1:9" s="1" customFormat="1" x14ac:dyDescent="0.3">
      <c r="A84" s="127"/>
      <c r="B84" s="14" t="s">
        <v>79</v>
      </c>
      <c r="C84" s="62"/>
      <c r="D84" s="63"/>
      <c r="E84" s="63"/>
      <c r="F84" s="44"/>
      <c r="G84" s="45"/>
      <c r="H84" s="44"/>
      <c r="I84" s="55"/>
    </row>
    <row r="85" spans="1:9" s="1" customFormat="1" ht="97.2" customHeight="1" x14ac:dyDescent="0.3">
      <c r="A85" s="101" t="s">
        <v>22</v>
      </c>
      <c r="B85" s="46" t="s">
        <v>169</v>
      </c>
      <c r="C85" s="62"/>
      <c r="D85" s="63"/>
      <c r="E85" s="63"/>
      <c r="F85" s="105" t="s">
        <v>139</v>
      </c>
      <c r="G85" s="105" t="s">
        <v>223</v>
      </c>
      <c r="H85" s="113"/>
      <c r="I85" s="107"/>
    </row>
    <row r="86" spans="1:9" s="1" customFormat="1" x14ac:dyDescent="0.3">
      <c r="A86" s="102"/>
      <c r="B86" s="15" t="s">
        <v>116</v>
      </c>
      <c r="C86" s="66">
        <f>C88+C87</f>
        <v>1250.37249</v>
      </c>
      <c r="D86" s="65">
        <f>SUM(D87:D88)</f>
        <v>579.20785999999998</v>
      </c>
      <c r="E86" s="65">
        <f>SUM(E87:E88)</f>
        <v>579.19119000000001</v>
      </c>
      <c r="F86" s="105"/>
      <c r="G86" s="105"/>
      <c r="H86" s="114"/>
      <c r="I86" s="107"/>
    </row>
    <row r="87" spans="1:9" s="1" customFormat="1" x14ac:dyDescent="0.3">
      <c r="A87" s="102"/>
      <c r="B87" s="15" t="s">
        <v>9</v>
      </c>
      <c r="C87" s="66">
        <v>0</v>
      </c>
      <c r="D87" s="62">
        <v>0</v>
      </c>
      <c r="E87" s="62">
        <v>0</v>
      </c>
      <c r="F87" s="105"/>
      <c r="G87" s="105"/>
      <c r="H87" s="114"/>
      <c r="I87" s="107"/>
    </row>
    <row r="88" spans="1:9" s="1" customFormat="1" x14ac:dyDescent="0.3">
      <c r="A88" s="102"/>
      <c r="B88" s="15" t="s">
        <v>10</v>
      </c>
      <c r="C88" s="66">
        <v>1250.37249</v>
      </c>
      <c r="D88" s="65">
        <v>579.20785999999998</v>
      </c>
      <c r="E88" s="65">
        <v>579.19119000000001</v>
      </c>
      <c r="F88" s="105"/>
      <c r="G88" s="105"/>
      <c r="H88" s="114"/>
      <c r="I88" s="107"/>
    </row>
    <row r="89" spans="1:9" s="1" customFormat="1" x14ac:dyDescent="0.3">
      <c r="A89" s="102"/>
      <c r="B89" s="15" t="s">
        <v>11</v>
      </c>
      <c r="C89" s="62"/>
      <c r="D89" s="63"/>
      <c r="E89" s="63"/>
      <c r="F89" s="105"/>
      <c r="G89" s="105"/>
      <c r="H89" s="114"/>
      <c r="I89" s="107"/>
    </row>
    <row r="90" spans="1:9" s="1" customFormat="1" x14ac:dyDescent="0.3">
      <c r="A90" s="102"/>
      <c r="B90" s="15" t="s">
        <v>12</v>
      </c>
      <c r="C90" s="63"/>
      <c r="D90" s="63"/>
      <c r="E90" s="63"/>
      <c r="F90" s="105"/>
      <c r="G90" s="105"/>
      <c r="H90" s="114"/>
      <c r="I90" s="107"/>
    </row>
    <row r="91" spans="1:9" s="1" customFormat="1" x14ac:dyDescent="0.3">
      <c r="A91" s="102"/>
      <c r="B91" s="15" t="s">
        <v>69</v>
      </c>
      <c r="C91" s="62"/>
      <c r="D91" s="63"/>
      <c r="E91" s="63"/>
      <c r="F91" s="105"/>
      <c r="G91" s="105"/>
      <c r="H91" s="114"/>
      <c r="I91" s="107"/>
    </row>
    <row r="92" spans="1:9" s="1" customFormat="1" x14ac:dyDescent="0.3">
      <c r="A92" s="102"/>
      <c r="B92" s="15" t="s">
        <v>70</v>
      </c>
      <c r="C92" s="62"/>
      <c r="D92" s="63"/>
      <c r="E92" s="63"/>
      <c r="F92" s="105"/>
      <c r="G92" s="105"/>
      <c r="H92" s="115"/>
      <c r="I92" s="107"/>
    </row>
    <row r="93" spans="1:9" s="1" customFormat="1" ht="97.95" customHeight="1" x14ac:dyDescent="0.3">
      <c r="A93" s="102"/>
      <c r="B93" s="53" t="s">
        <v>170</v>
      </c>
      <c r="C93" s="62"/>
      <c r="D93" s="63"/>
      <c r="E93" s="63"/>
      <c r="F93" s="44" t="s">
        <v>54</v>
      </c>
      <c r="G93" s="44" t="s">
        <v>138</v>
      </c>
      <c r="H93" s="44" t="s">
        <v>54</v>
      </c>
      <c r="I93" s="85"/>
    </row>
    <row r="94" spans="1:9" s="1" customFormat="1" x14ac:dyDescent="0.3">
      <c r="A94" s="102"/>
      <c r="B94" s="14" t="s">
        <v>80</v>
      </c>
      <c r="C94" s="62"/>
      <c r="D94" s="63"/>
      <c r="E94" s="63"/>
      <c r="F94" s="44"/>
      <c r="G94" s="45"/>
      <c r="H94" s="44"/>
      <c r="I94" s="55"/>
    </row>
    <row r="95" spans="1:9" s="1" customFormat="1" x14ac:dyDescent="0.3">
      <c r="A95" s="103"/>
      <c r="B95" s="14" t="s">
        <v>81</v>
      </c>
      <c r="C95" s="62"/>
      <c r="D95" s="63"/>
      <c r="E95" s="63"/>
      <c r="F95" s="44"/>
      <c r="G95" s="45"/>
      <c r="H95" s="44"/>
      <c r="I95" s="55"/>
    </row>
    <row r="96" spans="1:9" s="1" customFormat="1" ht="26.4" x14ac:dyDescent="0.3">
      <c r="A96" s="101" t="s">
        <v>23</v>
      </c>
      <c r="B96" s="46" t="s">
        <v>156</v>
      </c>
      <c r="C96" s="62"/>
      <c r="D96" s="63"/>
      <c r="E96" s="63"/>
      <c r="F96" s="105" t="s">
        <v>139</v>
      </c>
      <c r="G96" s="105" t="s">
        <v>223</v>
      </c>
      <c r="H96" s="107"/>
      <c r="I96" s="107"/>
    </row>
    <row r="97" spans="1:9" s="1" customFormat="1" x14ac:dyDescent="0.3">
      <c r="A97" s="102"/>
      <c r="B97" s="15" t="s">
        <v>116</v>
      </c>
      <c r="C97" s="65">
        <f>SUM(C98:C99)</f>
        <v>1390.51379</v>
      </c>
      <c r="D97" s="65">
        <f>SUM(D98:D99)</f>
        <v>590.50127999999995</v>
      </c>
      <c r="E97" s="65">
        <f>SUM(E98:E99)</f>
        <v>533.09857999999997</v>
      </c>
      <c r="F97" s="105"/>
      <c r="G97" s="105"/>
      <c r="H97" s="107"/>
      <c r="I97" s="107"/>
    </row>
    <row r="98" spans="1:9" s="1" customFormat="1" x14ac:dyDescent="0.3">
      <c r="A98" s="102"/>
      <c r="B98" s="15" t="s">
        <v>9</v>
      </c>
      <c r="C98" s="62">
        <v>0</v>
      </c>
      <c r="D98" s="62">
        <v>0</v>
      </c>
      <c r="E98" s="62">
        <v>0</v>
      </c>
      <c r="F98" s="105"/>
      <c r="G98" s="105"/>
      <c r="H98" s="107"/>
      <c r="I98" s="107"/>
    </row>
    <row r="99" spans="1:9" s="1" customFormat="1" x14ac:dyDescent="0.3">
      <c r="A99" s="102"/>
      <c r="B99" s="15" t="s">
        <v>10</v>
      </c>
      <c r="C99" s="65">
        <v>1390.51379</v>
      </c>
      <c r="D99" s="65">
        <v>590.50127999999995</v>
      </c>
      <c r="E99" s="65">
        <v>533.09857999999997</v>
      </c>
      <c r="F99" s="105"/>
      <c r="G99" s="105"/>
      <c r="H99" s="107"/>
      <c r="I99" s="107"/>
    </row>
    <row r="100" spans="1:9" s="1" customFormat="1" x14ac:dyDescent="0.3">
      <c r="A100" s="102"/>
      <c r="B100" s="15" t="s">
        <v>11</v>
      </c>
      <c r="C100" s="62"/>
      <c r="D100" s="63"/>
      <c r="E100" s="63"/>
      <c r="F100" s="105"/>
      <c r="G100" s="105"/>
      <c r="H100" s="107"/>
      <c r="I100" s="107"/>
    </row>
    <row r="101" spans="1:9" s="1" customFormat="1" x14ac:dyDescent="0.3">
      <c r="A101" s="102"/>
      <c r="B101" s="15" t="s">
        <v>12</v>
      </c>
      <c r="C101" s="62"/>
      <c r="D101" s="63"/>
      <c r="E101" s="63"/>
      <c r="F101" s="105"/>
      <c r="G101" s="105"/>
      <c r="H101" s="107"/>
      <c r="I101" s="107"/>
    </row>
    <row r="102" spans="1:9" s="1" customFormat="1" x14ac:dyDescent="0.3">
      <c r="A102" s="102"/>
      <c r="B102" s="15" t="s">
        <v>69</v>
      </c>
      <c r="C102" s="62"/>
      <c r="D102" s="63"/>
      <c r="E102" s="63"/>
      <c r="F102" s="105"/>
      <c r="G102" s="105"/>
      <c r="H102" s="107"/>
      <c r="I102" s="107"/>
    </row>
    <row r="103" spans="1:9" s="1" customFormat="1" x14ac:dyDescent="0.3">
      <c r="A103" s="102"/>
      <c r="B103" s="15" t="s">
        <v>70</v>
      </c>
      <c r="C103" s="62"/>
      <c r="D103" s="63"/>
      <c r="E103" s="63"/>
      <c r="F103" s="105"/>
      <c r="G103" s="105"/>
      <c r="H103" s="107"/>
      <c r="I103" s="107"/>
    </row>
    <row r="104" spans="1:9" s="1" customFormat="1" ht="85.95" customHeight="1" x14ac:dyDescent="0.3">
      <c r="A104" s="102"/>
      <c r="B104" s="42" t="s">
        <v>202</v>
      </c>
      <c r="C104" s="62"/>
      <c r="D104" s="63"/>
      <c r="E104" s="63"/>
      <c r="F104" s="44" t="s">
        <v>54</v>
      </c>
      <c r="G104" s="45" t="s">
        <v>226</v>
      </c>
      <c r="H104" s="44" t="s">
        <v>54</v>
      </c>
      <c r="I104" s="55" t="s">
        <v>252</v>
      </c>
    </row>
    <row r="105" spans="1:9" s="1" customFormat="1" ht="30.6" customHeight="1" x14ac:dyDescent="0.3">
      <c r="A105" s="102"/>
      <c r="B105" s="42" t="s">
        <v>216</v>
      </c>
      <c r="C105" s="62"/>
      <c r="D105" s="63"/>
      <c r="E105" s="63"/>
      <c r="F105" s="44" t="s">
        <v>54</v>
      </c>
      <c r="G105" s="44" t="s">
        <v>138</v>
      </c>
      <c r="H105" s="44" t="s">
        <v>54</v>
      </c>
      <c r="I105" s="55"/>
    </row>
    <row r="106" spans="1:9" s="1" customFormat="1" x14ac:dyDescent="0.3">
      <c r="A106" s="102"/>
      <c r="B106" s="14" t="s">
        <v>82</v>
      </c>
      <c r="C106" s="62"/>
      <c r="D106" s="63"/>
      <c r="E106" s="63"/>
      <c r="F106" s="44"/>
      <c r="G106" s="45"/>
      <c r="H106" s="44"/>
      <c r="I106" s="55"/>
    </row>
    <row r="107" spans="1:9" s="1" customFormat="1" x14ac:dyDescent="0.3">
      <c r="A107" s="103"/>
      <c r="B107" s="14" t="s">
        <v>83</v>
      </c>
      <c r="C107" s="62"/>
      <c r="D107" s="63"/>
      <c r="E107" s="63"/>
      <c r="F107" s="44"/>
      <c r="G107" s="45"/>
      <c r="H107" s="44"/>
      <c r="I107" s="55"/>
    </row>
    <row r="108" spans="1:9" s="1" customFormat="1" ht="39.6" x14ac:dyDescent="0.3">
      <c r="A108" s="101" t="s">
        <v>24</v>
      </c>
      <c r="B108" s="46" t="s">
        <v>155</v>
      </c>
      <c r="C108" s="62"/>
      <c r="D108" s="63"/>
      <c r="E108" s="63"/>
      <c r="F108" s="105" t="s">
        <v>139</v>
      </c>
      <c r="G108" s="105" t="s">
        <v>224</v>
      </c>
      <c r="H108" s="113"/>
      <c r="I108" s="107"/>
    </row>
    <row r="109" spans="1:9" s="1" customFormat="1" x14ac:dyDescent="0.3">
      <c r="A109" s="102"/>
      <c r="B109" s="15" t="s">
        <v>116</v>
      </c>
      <c r="C109" s="65">
        <f>SUM(C110:C111)</f>
        <v>89.764710000000008</v>
      </c>
      <c r="D109" s="65">
        <f>SUM(D110:D111)</f>
        <v>39.884</v>
      </c>
      <c r="E109" s="65">
        <f>SUM(E110:E111)</f>
        <v>39.882950000000001</v>
      </c>
      <c r="F109" s="105"/>
      <c r="G109" s="105"/>
      <c r="H109" s="114"/>
      <c r="I109" s="107"/>
    </row>
    <row r="110" spans="1:9" s="1" customFormat="1" x14ac:dyDescent="0.3">
      <c r="A110" s="102"/>
      <c r="B110" s="15" t="s">
        <v>9</v>
      </c>
      <c r="C110" s="62">
        <v>0</v>
      </c>
      <c r="D110" s="62">
        <v>0</v>
      </c>
      <c r="E110" s="62">
        <v>0</v>
      </c>
      <c r="F110" s="105"/>
      <c r="G110" s="105"/>
      <c r="H110" s="114"/>
      <c r="I110" s="107"/>
    </row>
    <row r="111" spans="1:9" s="1" customFormat="1" x14ac:dyDescent="0.3">
      <c r="A111" s="102"/>
      <c r="B111" s="15" t="s">
        <v>10</v>
      </c>
      <c r="C111" s="65">
        <v>89.764710000000008</v>
      </c>
      <c r="D111" s="62">
        <v>39.884</v>
      </c>
      <c r="E111" s="62">
        <v>39.882950000000001</v>
      </c>
      <c r="F111" s="105"/>
      <c r="G111" s="105"/>
      <c r="H111" s="114"/>
      <c r="I111" s="107"/>
    </row>
    <row r="112" spans="1:9" s="1" customFormat="1" x14ac:dyDescent="0.3">
      <c r="A112" s="102"/>
      <c r="B112" s="15" t="s">
        <v>11</v>
      </c>
      <c r="C112" s="62"/>
      <c r="D112" s="63"/>
      <c r="E112" s="63"/>
      <c r="F112" s="105"/>
      <c r="G112" s="105"/>
      <c r="H112" s="114"/>
      <c r="I112" s="107"/>
    </row>
    <row r="113" spans="1:9" s="1" customFormat="1" x14ac:dyDescent="0.3">
      <c r="A113" s="102"/>
      <c r="B113" s="15" t="s">
        <v>12</v>
      </c>
      <c r="C113" s="62"/>
      <c r="D113" s="63"/>
      <c r="E113" s="63"/>
      <c r="F113" s="105"/>
      <c r="G113" s="105"/>
      <c r="H113" s="114"/>
      <c r="I113" s="107"/>
    </row>
    <row r="114" spans="1:9" s="1" customFormat="1" x14ac:dyDescent="0.3">
      <c r="A114" s="102"/>
      <c r="B114" s="15" t="s">
        <v>69</v>
      </c>
      <c r="C114" s="63"/>
      <c r="D114" s="63"/>
      <c r="E114" s="63"/>
      <c r="F114" s="105"/>
      <c r="G114" s="105"/>
      <c r="H114" s="114"/>
      <c r="I114" s="107"/>
    </row>
    <row r="115" spans="1:9" s="1" customFormat="1" x14ac:dyDescent="0.3">
      <c r="A115" s="102"/>
      <c r="B115" s="15" t="s">
        <v>70</v>
      </c>
      <c r="C115" s="63"/>
      <c r="D115" s="63"/>
      <c r="E115" s="63"/>
      <c r="F115" s="105"/>
      <c r="G115" s="105"/>
      <c r="H115" s="115"/>
      <c r="I115" s="107"/>
    </row>
    <row r="116" spans="1:9" s="1" customFormat="1" ht="52.8" x14ac:dyDescent="0.3">
      <c r="A116" s="102"/>
      <c r="B116" s="42" t="s">
        <v>154</v>
      </c>
      <c r="C116" s="100"/>
      <c r="D116" s="100"/>
      <c r="E116" s="100"/>
      <c r="F116" s="44" t="s">
        <v>54</v>
      </c>
      <c r="G116" s="44" t="s">
        <v>138</v>
      </c>
      <c r="H116" s="44" t="s">
        <v>54</v>
      </c>
      <c r="I116" s="55"/>
    </row>
    <row r="117" spans="1:9" s="1" customFormat="1" x14ac:dyDescent="0.3">
      <c r="A117" s="102"/>
      <c r="B117" s="14" t="s">
        <v>84</v>
      </c>
      <c r="C117" s="62"/>
      <c r="D117" s="63"/>
      <c r="E117" s="63"/>
      <c r="F117" s="44"/>
      <c r="G117" s="45"/>
      <c r="H117" s="44"/>
      <c r="I117" s="55"/>
    </row>
    <row r="118" spans="1:9" s="1" customFormat="1" x14ac:dyDescent="0.3">
      <c r="A118" s="103"/>
      <c r="B118" s="14" t="s">
        <v>85</v>
      </c>
      <c r="C118" s="62"/>
      <c r="D118" s="63"/>
      <c r="E118" s="63"/>
      <c r="F118" s="44"/>
      <c r="G118" s="45"/>
      <c r="H118" s="44"/>
      <c r="I118" s="55"/>
    </row>
    <row r="119" spans="1:9" s="1" customFormat="1" ht="73.2" customHeight="1" x14ac:dyDescent="0.3">
      <c r="A119" s="101" t="s">
        <v>25</v>
      </c>
      <c r="B119" s="46" t="s">
        <v>153</v>
      </c>
      <c r="C119" s="62"/>
      <c r="D119" s="63"/>
      <c r="E119" s="63"/>
      <c r="F119" s="105" t="s">
        <v>139</v>
      </c>
      <c r="G119" s="105" t="s">
        <v>224</v>
      </c>
      <c r="H119" s="113"/>
      <c r="I119" s="110"/>
    </row>
    <row r="120" spans="1:9" s="1" customFormat="1" x14ac:dyDescent="0.3">
      <c r="A120" s="102"/>
      <c r="B120" s="15" t="s">
        <v>116</v>
      </c>
      <c r="C120" s="65">
        <f>SUM(C121:C122)</f>
        <v>525.95338000000004</v>
      </c>
      <c r="D120" s="65">
        <f>SUM(D121:D122)</f>
        <v>181.85865000000001</v>
      </c>
      <c r="E120" s="65">
        <f>SUM(E121:E122)</f>
        <v>175.11267000000001</v>
      </c>
      <c r="F120" s="105"/>
      <c r="G120" s="105"/>
      <c r="H120" s="114"/>
      <c r="I120" s="111"/>
    </row>
    <row r="121" spans="1:9" s="1" customFormat="1" x14ac:dyDescent="0.3">
      <c r="A121" s="102"/>
      <c r="B121" s="15" t="s">
        <v>9</v>
      </c>
      <c r="C121" s="62">
        <v>0</v>
      </c>
      <c r="D121" s="62">
        <v>0</v>
      </c>
      <c r="E121" s="62">
        <v>0</v>
      </c>
      <c r="F121" s="105"/>
      <c r="G121" s="105"/>
      <c r="H121" s="114"/>
      <c r="I121" s="111"/>
    </row>
    <row r="122" spans="1:9" s="1" customFormat="1" x14ac:dyDescent="0.3">
      <c r="A122" s="102"/>
      <c r="B122" s="15" t="s">
        <v>10</v>
      </c>
      <c r="C122" s="65">
        <v>525.95338000000004</v>
      </c>
      <c r="D122" s="65">
        <v>181.85865000000001</v>
      </c>
      <c r="E122" s="65">
        <v>175.11267000000001</v>
      </c>
      <c r="F122" s="105"/>
      <c r="G122" s="105"/>
      <c r="H122" s="114"/>
      <c r="I122" s="111"/>
    </row>
    <row r="123" spans="1:9" s="1" customFormat="1" x14ac:dyDescent="0.3">
      <c r="A123" s="102"/>
      <c r="B123" s="15" t="s">
        <v>11</v>
      </c>
      <c r="C123" s="62"/>
      <c r="D123" s="63"/>
      <c r="E123" s="63"/>
      <c r="F123" s="105"/>
      <c r="G123" s="105"/>
      <c r="H123" s="114"/>
      <c r="I123" s="111"/>
    </row>
    <row r="124" spans="1:9" s="1" customFormat="1" x14ac:dyDescent="0.3">
      <c r="A124" s="102"/>
      <c r="B124" s="15" t="s">
        <v>12</v>
      </c>
      <c r="C124" s="63"/>
      <c r="D124" s="63"/>
      <c r="E124" s="63"/>
      <c r="F124" s="105"/>
      <c r="G124" s="105"/>
      <c r="H124" s="114"/>
      <c r="I124" s="111"/>
    </row>
    <row r="125" spans="1:9" s="1" customFormat="1" x14ac:dyDescent="0.3">
      <c r="A125" s="102"/>
      <c r="B125" s="15" t="s">
        <v>69</v>
      </c>
      <c r="C125" s="63"/>
      <c r="D125" s="63"/>
      <c r="E125" s="63"/>
      <c r="F125" s="105"/>
      <c r="G125" s="105"/>
      <c r="H125" s="114"/>
      <c r="I125" s="111"/>
    </row>
    <row r="126" spans="1:9" s="1" customFormat="1" x14ac:dyDescent="0.3">
      <c r="A126" s="102"/>
      <c r="B126" s="15" t="s">
        <v>70</v>
      </c>
      <c r="C126" s="63"/>
      <c r="D126" s="63"/>
      <c r="E126" s="63"/>
      <c r="F126" s="105"/>
      <c r="G126" s="105"/>
      <c r="H126" s="115"/>
      <c r="I126" s="112"/>
    </row>
    <row r="127" spans="1:9" s="1" customFormat="1" ht="73.2" customHeight="1" x14ac:dyDescent="0.3">
      <c r="A127" s="102"/>
      <c r="B127" s="42" t="s">
        <v>217</v>
      </c>
      <c r="C127" s="62"/>
      <c r="D127" s="63"/>
      <c r="E127" s="63"/>
      <c r="F127" s="44" t="s">
        <v>54</v>
      </c>
      <c r="G127" s="44" t="s">
        <v>138</v>
      </c>
      <c r="H127" s="44" t="s">
        <v>54</v>
      </c>
      <c r="I127" s="55"/>
    </row>
    <row r="128" spans="1:9" s="1" customFormat="1" x14ac:dyDescent="0.3">
      <c r="A128" s="102"/>
      <c r="B128" s="14" t="s">
        <v>86</v>
      </c>
      <c r="C128" s="62"/>
      <c r="D128" s="63"/>
      <c r="E128" s="63"/>
      <c r="F128" s="44"/>
      <c r="G128" s="45"/>
      <c r="H128" s="44"/>
      <c r="I128" s="55"/>
    </row>
    <row r="129" spans="1:9" s="1" customFormat="1" x14ac:dyDescent="0.3">
      <c r="A129" s="103"/>
      <c r="B129" s="14" t="s">
        <v>87</v>
      </c>
      <c r="C129" s="62"/>
      <c r="D129" s="63"/>
      <c r="E129" s="63"/>
      <c r="F129" s="44"/>
      <c r="G129" s="45"/>
      <c r="H129" s="44"/>
      <c r="I129" s="55"/>
    </row>
    <row r="130" spans="1:9" s="1" customFormat="1" ht="82.95" customHeight="1" x14ac:dyDescent="0.3">
      <c r="A130" s="101" t="s">
        <v>26</v>
      </c>
      <c r="B130" s="46" t="s">
        <v>152</v>
      </c>
      <c r="C130" s="62"/>
      <c r="D130" s="63"/>
      <c r="E130" s="63"/>
      <c r="F130" s="105" t="s">
        <v>139</v>
      </c>
      <c r="G130" s="105" t="s">
        <v>224</v>
      </c>
      <c r="H130" s="113"/>
      <c r="I130" s="107"/>
    </row>
    <row r="131" spans="1:9" s="1" customFormat="1" x14ac:dyDescent="0.3">
      <c r="A131" s="102"/>
      <c r="B131" s="15" t="s">
        <v>116</v>
      </c>
      <c r="C131" s="65">
        <f>SUM(C132:C133)</f>
        <v>91.34</v>
      </c>
      <c r="D131" s="65">
        <f>SUM(D132:D133)</f>
        <v>11.949680000000001</v>
      </c>
      <c r="E131" s="65">
        <f>SUM(E132:E133)</f>
        <v>11.949680000000001</v>
      </c>
      <c r="F131" s="105"/>
      <c r="G131" s="105"/>
      <c r="H131" s="114"/>
      <c r="I131" s="107"/>
    </row>
    <row r="132" spans="1:9" s="1" customFormat="1" x14ac:dyDescent="0.3">
      <c r="A132" s="102"/>
      <c r="B132" s="15" t="s">
        <v>9</v>
      </c>
      <c r="C132" s="62">
        <v>0</v>
      </c>
      <c r="D132" s="62">
        <v>0</v>
      </c>
      <c r="E132" s="62">
        <v>0</v>
      </c>
      <c r="F132" s="105"/>
      <c r="G132" s="105"/>
      <c r="H132" s="114"/>
      <c r="I132" s="107"/>
    </row>
    <row r="133" spans="1:9" s="1" customFormat="1" x14ac:dyDescent="0.3">
      <c r="A133" s="102"/>
      <c r="B133" s="15" t="s">
        <v>10</v>
      </c>
      <c r="C133" s="65">
        <v>91.34</v>
      </c>
      <c r="D133" s="65">
        <v>11.949680000000001</v>
      </c>
      <c r="E133" s="65">
        <v>11.949680000000001</v>
      </c>
      <c r="F133" s="105"/>
      <c r="G133" s="105"/>
      <c r="H133" s="114"/>
      <c r="I133" s="107"/>
    </row>
    <row r="134" spans="1:9" s="1" customFormat="1" x14ac:dyDescent="0.3">
      <c r="A134" s="102"/>
      <c r="B134" s="15" t="s">
        <v>11</v>
      </c>
      <c r="C134" s="62"/>
      <c r="D134" s="63"/>
      <c r="E134" s="63"/>
      <c r="F134" s="105"/>
      <c r="G134" s="105"/>
      <c r="H134" s="114"/>
      <c r="I134" s="107"/>
    </row>
    <row r="135" spans="1:9" s="1" customFormat="1" x14ac:dyDescent="0.3">
      <c r="A135" s="102"/>
      <c r="B135" s="15" t="s">
        <v>12</v>
      </c>
      <c r="C135" s="62"/>
      <c r="D135" s="63"/>
      <c r="E135" s="63"/>
      <c r="F135" s="105"/>
      <c r="G135" s="105"/>
      <c r="H135" s="114"/>
      <c r="I135" s="107"/>
    </row>
    <row r="136" spans="1:9" s="1" customFormat="1" x14ac:dyDescent="0.3">
      <c r="A136" s="102"/>
      <c r="B136" s="15" t="s">
        <v>69</v>
      </c>
      <c r="C136" s="62"/>
      <c r="D136" s="63"/>
      <c r="E136" s="63"/>
      <c r="F136" s="105"/>
      <c r="G136" s="105"/>
      <c r="H136" s="114"/>
      <c r="I136" s="107"/>
    </row>
    <row r="137" spans="1:9" s="1" customFormat="1" x14ac:dyDescent="0.3">
      <c r="A137" s="102"/>
      <c r="B137" s="15" t="s">
        <v>70</v>
      </c>
      <c r="C137" s="62"/>
      <c r="D137" s="63"/>
      <c r="E137" s="63"/>
      <c r="F137" s="105"/>
      <c r="G137" s="105"/>
      <c r="H137" s="115"/>
      <c r="I137" s="107"/>
    </row>
    <row r="138" spans="1:9" s="1" customFormat="1" ht="44.4" customHeight="1" x14ac:dyDescent="0.3">
      <c r="A138" s="102"/>
      <c r="B138" s="42" t="s">
        <v>151</v>
      </c>
      <c r="C138" s="62"/>
      <c r="D138" s="63"/>
      <c r="E138" s="63"/>
      <c r="F138" s="44" t="s">
        <v>54</v>
      </c>
      <c r="G138" s="44" t="s">
        <v>138</v>
      </c>
      <c r="H138" s="44" t="s">
        <v>54</v>
      </c>
      <c r="I138" s="74"/>
    </row>
    <row r="139" spans="1:9" s="1" customFormat="1" x14ac:dyDescent="0.3">
      <c r="A139" s="102"/>
      <c r="B139" s="14" t="s">
        <v>88</v>
      </c>
      <c r="C139" s="62"/>
      <c r="D139" s="63"/>
      <c r="E139" s="63"/>
      <c r="F139" s="44"/>
      <c r="G139" s="45"/>
      <c r="H139" s="44"/>
      <c r="I139" s="55"/>
    </row>
    <row r="140" spans="1:9" s="1" customFormat="1" x14ac:dyDescent="0.3">
      <c r="A140" s="103"/>
      <c r="B140" s="14" t="s">
        <v>89</v>
      </c>
      <c r="C140" s="62"/>
      <c r="D140" s="63"/>
      <c r="E140" s="63"/>
      <c r="F140" s="44"/>
      <c r="G140" s="45"/>
      <c r="H140" s="44"/>
      <c r="I140" s="55"/>
    </row>
    <row r="141" spans="1:9" s="1" customFormat="1" ht="26.4" x14ac:dyDescent="0.3">
      <c r="A141" s="101" t="s">
        <v>27</v>
      </c>
      <c r="B141" s="46" t="s">
        <v>150</v>
      </c>
      <c r="C141" s="62"/>
      <c r="D141" s="63"/>
      <c r="E141" s="63"/>
      <c r="F141" s="105" t="s">
        <v>139</v>
      </c>
      <c r="G141" s="105" t="s">
        <v>223</v>
      </c>
      <c r="H141" s="117"/>
      <c r="I141" s="107" t="s">
        <v>63</v>
      </c>
    </row>
    <row r="142" spans="1:9" s="1" customFormat="1" x14ac:dyDescent="0.3">
      <c r="A142" s="102"/>
      <c r="B142" s="15" t="s">
        <v>116</v>
      </c>
      <c r="C142" s="65">
        <f>SUM(C143:C144)</f>
        <v>0</v>
      </c>
      <c r="D142" s="65">
        <f>SUM(D143:D144)</f>
        <v>0</v>
      </c>
      <c r="E142" s="65">
        <f>SUM(E143:E144)</f>
        <v>0</v>
      </c>
      <c r="F142" s="105"/>
      <c r="G142" s="105"/>
      <c r="H142" s="117"/>
      <c r="I142" s="107"/>
    </row>
    <row r="143" spans="1:9" s="1" customFormat="1" x14ac:dyDescent="0.3">
      <c r="A143" s="102"/>
      <c r="B143" s="15" t="s">
        <v>9</v>
      </c>
      <c r="C143" s="62">
        <v>0</v>
      </c>
      <c r="D143" s="62">
        <v>0</v>
      </c>
      <c r="E143" s="62">
        <v>0</v>
      </c>
      <c r="F143" s="105"/>
      <c r="G143" s="105"/>
      <c r="H143" s="117"/>
      <c r="I143" s="107"/>
    </row>
    <row r="144" spans="1:9" s="1" customFormat="1" x14ac:dyDescent="0.3">
      <c r="A144" s="102"/>
      <c r="B144" s="15" t="s">
        <v>10</v>
      </c>
      <c r="C144" s="65">
        <v>0</v>
      </c>
      <c r="D144" s="65">
        <v>0</v>
      </c>
      <c r="E144" s="65">
        <v>0</v>
      </c>
      <c r="F144" s="105"/>
      <c r="G144" s="105"/>
      <c r="H144" s="117"/>
      <c r="I144" s="107"/>
    </row>
    <row r="145" spans="1:9" s="1" customFormat="1" x14ac:dyDescent="0.3">
      <c r="A145" s="102"/>
      <c r="B145" s="15" t="s">
        <v>11</v>
      </c>
      <c r="C145" s="62"/>
      <c r="D145" s="63"/>
      <c r="E145" s="63"/>
      <c r="F145" s="105"/>
      <c r="G145" s="105"/>
      <c r="H145" s="117"/>
      <c r="I145" s="107"/>
    </row>
    <row r="146" spans="1:9" s="1" customFormat="1" x14ac:dyDescent="0.3">
      <c r="A146" s="102"/>
      <c r="B146" s="15" t="s">
        <v>12</v>
      </c>
      <c r="C146" s="62"/>
      <c r="D146" s="63"/>
      <c r="E146" s="63"/>
      <c r="F146" s="105"/>
      <c r="G146" s="105"/>
      <c r="H146" s="117"/>
      <c r="I146" s="107"/>
    </row>
    <row r="147" spans="1:9" s="1" customFormat="1" x14ac:dyDescent="0.3">
      <c r="A147" s="102"/>
      <c r="B147" s="15" t="s">
        <v>69</v>
      </c>
      <c r="C147" s="62"/>
      <c r="D147" s="63"/>
      <c r="E147" s="63"/>
      <c r="F147" s="105"/>
      <c r="G147" s="105"/>
      <c r="H147" s="117"/>
      <c r="I147" s="107"/>
    </row>
    <row r="148" spans="1:9" s="1" customFormat="1" x14ac:dyDescent="0.3">
      <c r="A148" s="102"/>
      <c r="B148" s="15" t="s">
        <v>70</v>
      </c>
      <c r="C148" s="62"/>
      <c r="D148" s="63"/>
      <c r="E148" s="63"/>
      <c r="F148" s="105"/>
      <c r="G148" s="105"/>
      <c r="H148" s="117"/>
      <c r="I148" s="107"/>
    </row>
    <row r="149" spans="1:9" s="1" customFormat="1" ht="39.6" x14ac:dyDescent="0.3">
      <c r="A149" s="102"/>
      <c r="B149" s="42" t="s">
        <v>218</v>
      </c>
      <c r="C149" s="62"/>
      <c r="D149" s="63"/>
      <c r="E149" s="63"/>
      <c r="F149" s="44" t="s">
        <v>54</v>
      </c>
      <c r="G149" s="44" t="s">
        <v>138</v>
      </c>
      <c r="H149" s="44" t="s">
        <v>54</v>
      </c>
      <c r="I149" s="55"/>
    </row>
    <row r="150" spans="1:9" s="1" customFormat="1" x14ac:dyDescent="0.3">
      <c r="A150" s="102"/>
      <c r="B150" s="14" t="s">
        <v>90</v>
      </c>
      <c r="C150" s="62"/>
      <c r="D150" s="63"/>
      <c r="E150" s="63"/>
      <c r="F150" s="44"/>
      <c r="G150" s="45"/>
      <c r="H150" s="44"/>
      <c r="I150" s="55"/>
    </row>
    <row r="151" spans="1:9" s="1" customFormat="1" x14ac:dyDescent="0.3">
      <c r="A151" s="103"/>
      <c r="B151" s="14" t="s">
        <v>91</v>
      </c>
      <c r="C151" s="62"/>
      <c r="D151" s="63"/>
      <c r="E151" s="63"/>
      <c r="F151" s="44"/>
      <c r="G151" s="45"/>
      <c r="H151" s="44"/>
      <c r="I151" s="55"/>
    </row>
    <row r="152" spans="1:9" s="1" customFormat="1" ht="26.4" x14ac:dyDescent="0.3">
      <c r="A152" s="101" t="s">
        <v>28</v>
      </c>
      <c r="B152" s="46" t="s">
        <v>149</v>
      </c>
      <c r="C152" s="62"/>
      <c r="D152" s="63"/>
      <c r="E152" s="63"/>
      <c r="F152" s="105" t="s">
        <v>139</v>
      </c>
      <c r="G152" s="105" t="s">
        <v>223</v>
      </c>
      <c r="H152" s="113"/>
      <c r="I152" s="107"/>
    </row>
    <row r="153" spans="1:9" s="1" customFormat="1" x14ac:dyDescent="0.3">
      <c r="A153" s="102"/>
      <c r="B153" s="15" t="s">
        <v>116</v>
      </c>
      <c r="C153" s="65">
        <f>SUM(C154:C155)</f>
        <v>1367.1</v>
      </c>
      <c r="D153" s="65">
        <f>SUM(D154:D155)</f>
        <v>1190.7</v>
      </c>
      <c r="E153" s="65">
        <f>SUM(E154:E155)</f>
        <v>1190.7</v>
      </c>
      <c r="F153" s="105"/>
      <c r="G153" s="105"/>
      <c r="H153" s="114"/>
      <c r="I153" s="107"/>
    </row>
    <row r="154" spans="1:9" s="1" customFormat="1" x14ac:dyDescent="0.3">
      <c r="A154" s="102"/>
      <c r="B154" s="15" t="s">
        <v>9</v>
      </c>
      <c r="C154" s="62">
        <v>0</v>
      </c>
      <c r="D154" s="62">
        <v>0</v>
      </c>
      <c r="E154" s="62">
        <v>0</v>
      </c>
      <c r="F154" s="105"/>
      <c r="G154" s="105"/>
      <c r="H154" s="114"/>
      <c r="I154" s="107"/>
    </row>
    <row r="155" spans="1:9" s="1" customFormat="1" x14ac:dyDescent="0.3">
      <c r="A155" s="102"/>
      <c r="B155" s="15" t="s">
        <v>10</v>
      </c>
      <c r="C155" s="65">
        <v>1367.1</v>
      </c>
      <c r="D155" s="65">
        <v>1190.7</v>
      </c>
      <c r="E155" s="65">
        <v>1190.7</v>
      </c>
      <c r="F155" s="105"/>
      <c r="G155" s="105"/>
      <c r="H155" s="114"/>
      <c r="I155" s="107"/>
    </row>
    <row r="156" spans="1:9" s="1" customFormat="1" x14ac:dyDescent="0.3">
      <c r="A156" s="102"/>
      <c r="B156" s="15" t="s">
        <v>11</v>
      </c>
      <c r="C156" s="62"/>
      <c r="D156" s="63"/>
      <c r="E156" s="63"/>
      <c r="F156" s="105"/>
      <c r="G156" s="105"/>
      <c r="H156" s="114"/>
      <c r="I156" s="107"/>
    </row>
    <row r="157" spans="1:9" s="1" customFormat="1" x14ac:dyDescent="0.3">
      <c r="A157" s="102"/>
      <c r="B157" s="15" t="s">
        <v>12</v>
      </c>
      <c r="C157" s="62"/>
      <c r="D157" s="63"/>
      <c r="E157" s="63"/>
      <c r="F157" s="105"/>
      <c r="G157" s="105"/>
      <c r="H157" s="114"/>
      <c r="I157" s="107"/>
    </row>
    <row r="158" spans="1:9" s="1" customFormat="1" x14ac:dyDescent="0.3">
      <c r="A158" s="102"/>
      <c r="B158" s="15" t="s">
        <v>69</v>
      </c>
      <c r="C158" s="62"/>
      <c r="D158" s="63"/>
      <c r="E158" s="63"/>
      <c r="F158" s="105"/>
      <c r="G158" s="105"/>
      <c r="H158" s="114"/>
      <c r="I158" s="107"/>
    </row>
    <row r="159" spans="1:9" s="1" customFormat="1" x14ac:dyDescent="0.3">
      <c r="A159" s="102"/>
      <c r="B159" s="15" t="s">
        <v>70</v>
      </c>
      <c r="C159" s="62"/>
      <c r="D159" s="63"/>
      <c r="E159" s="63"/>
      <c r="F159" s="105"/>
      <c r="G159" s="105"/>
      <c r="H159" s="115"/>
      <c r="I159" s="107"/>
    </row>
    <row r="160" spans="1:9" s="1" customFormat="1" ht="46.95" customHeight="1" x14ac:dyDescent="0.3">
      <c r="A160" s="102"/>
      <c r="B160" s="42" t="s">
        <v>219</v>
      </c>
      <c r="C160" s="62"/>
      <c r="D160" s="63"/>
      <c r="E160" s="63"/>
      <c r="F160" s="44" t="s">
        <v>54</v>
      </c>
      <c r="G160" s="44" t="s">
        <v>138</v>
      </c>
      <c r="H160" s="44" t="s">
        <v>54</v>
      </c>
      <c r="I160" s="55"/>
    </row>
    <row r="161" spans="1:9" s="1" customFormat="1" x14ac:dyDescent="0.3">
      <c r="A161" s="102"/>
      <c r="B161" s="14" t="s">
        <v>92</v>
      </c>
      <c r="C161" s="62"/>
      <c r="D161" s="63"/>
      <c r="E161" s="63"/>
      <c r="F161" s="44"/>
      <c r="G161" s="45"/>
      <c r="H161" s="44"/>
      <c r="I161" s="55"/>
    </row>
    <row r="162" spans="1:9" s="1" customFormat="1" x14ac:dyDescent="0.3">
      <c r="A162" s="103"/>
      <c r="B162" s="14" t="s">
        <v>93</v>
      </c>
      <c r="C162" s="62"/>
      <c r="D162" s="63"/>
      <c r="E162" s="63"/>
      <c r="F162" s="44"/>
      <c r="G162" s="45"/>
      <c r="H162" s="44"/>
      <c r="I162" s="55"/>
    </row>
    <row r="163" spans="1:9" s="1" customFormat="1" ht="60" customHeight="1" x14ac:dyDescent="0.3">
      <c r="A163" s="118" t="s">
        <v>29</v>
      </c>
      <c r="B163" s="46" t="s">
        <v>148</v>
      </c>
      <c r="C163" s="62"/>
      <c r="D163" s="63"/>
      <c r="E163" s="63"/>
      <c r="F163" s="105" t="s">
        <v>139</v>
      </c>
      <c r="G163" s="105" t="s">
        <v>223</v>
      </c>
      <c r="H163" s="106"/>
      <c r="I163" s="107"/>
    </row>
    <row r="164" spans="1:9" s="1" customFormat="1" x14ac:dyDescent="0.3">
      <c r="A164" s="119"/>
      <c r="B164" s="15" t="s">
        <v>116</v>
      </c>
      <c r="C164" s="65">
        <f>SUM(C165:C166)</f>
        <v>1796.2587100000001</v>
      </c>
      <c r="D164" s="65">
        <f>SUM(D165:D166)</f>
        <v>942.49800000000005</v>
      </c>
      <c r="E164" s="65">
        <f>SUM(E165:E166)</f>
        <v>942.49800000000005</v>
      </c>
      <c r="F164" s="105"/>
      <c r="G164" s="105"/>
      <c r="H164" s="106"/>
      <c r="I164" s="107"/>
    </row>
    <row r="165" spans="1:9" s="1" customFormat="1" x14ac:dyDescent="0.3">
      <c r="A165" s="119"/>
      <c r="B165" s="15" t="s">
        <v>9</v>
      </c>
      <c r="C165" s="62">
        <v>0</v>
      </c>
      <c r="D165" s="62">
        <v>0</v>
      </c>
      <c r="E165" s="62">
        <v>0</v>
      </c>
      <c r="F165" s="105"/>
      <c r="G165" s="105"/>
      <c r="H165" s="106"/>
      <c r="I165" s="107"/>
    </row>
    <row r="166" spans="1:9" s="1" customFormat="1" x14ac:dyDescent="0.3">
      <c r="A166" s="119"/>
      <c r="B166" s="15" t="s">
        <v>10</v>
      </c>
      <c r="C166" s="65">
        <v>1796.2587100000001</v>
      </c>
      <c r="D166" s="65">
        <v>942.49800000000005</v>
      </c>
      <c r="E166" s="65">
        <v>942.49800000000005</v>
      </c>
      <c r="F166" s="105"/>
      <c r="G166" s="105"/>
      <c r="H166" s="106"/>
      <c r="I166" s="107"/>
    </row>
    <row r="167" spans="1:9" s="1" customFormat="1" x14ac:dyDescent="0.3">
      <c r="A167" s="119"/>
      <c r="B167" s="15" t="s">
        <v>11</v>
      </c>
      <c r="C167" s="62"/>
      <c r="D167" s="63"/>
      <c r="E167" s="63"/>
      <c r="F167" s="105"/>
      <c r="G167" s="105"/>
      <c r="H167" s="106"/>
      <c r="I167" s="107"/>
    </row>
    <row r="168" spans="1:9" s="1" customFormat="1" x14ac:dyDescent="0.3">
      <c r="A168" s="119"/>
      <c r="B168" s="15" t="s">
        <v>12</v>
      </c>
      <c r="C168" s="62"/>
      <c r="D168" s="63"/>
      <c r="E168" s="63"/>
      <c r="F168" s="105"/>
      <c r="G168" s="105"/>
      <c r="H168" s="106"/>
      <c r="I168" s="107"/>
    </row>
    <row r="169" spans="1:9" s="1" customFormat="1" x14ac:dyDescent="0.3">
      <c r="A169" s="119"/>
      <c r="B169" s="15" t="s">
        <v>69</v>
      </c>
      <c r="C169" s="62"/>
      <c r="D169" s="63"/>
      <c r="E169" s="63"/>
      <c r="F169" s="105"/>
      <c r="G169" s="105"/>
      <c r="H169" s="106"/>
      <c r="I169" s="107"/>
    </row>
    <row r="170" spans="1:9" s="1" customFormat="1" x14ac:dyDescent="0.3">
      <c r="A170" s="119"/>
      <c r="B170" s="15" t="s">
        <v>70</v>
      </c>
      <c r="C170" s="62"/>
      <c r="D170" s="63"/>
      <c r="E170" s="63"/>
      <c r="F170" s="105"/>
      <c r="G170" s="105"/>
      <c r="H170" s="106"/>
      <c r="I170" s="107"/>
    </row>
    <row r="171" spans="1:9" s="1" customFormat="1" ht="97.2" customHeight="1" x14ac:dyDescent="0.3">
      <c r="A171" s="119"/>
      <c r="B171" s="42" t="s">
        <v>220</v>
      </c>
      <c r="C171" s="62"/>
      <c r="D171" s="63"/>
      <c r="E171" s="63"/>
      <c r="F171" s="44" t="s">
        <v>54</v>
      </c>
      <c r="G171" s="44" t="s">
        <v>138</v>
      </c>
      <c r="H171" s="44" t="s">
        <v>54</v>
      </c>
      <c r="I171" s="85"/>
    </row>
    <row r="172" spans="1:9" s="1" customFormat="1" x14ac:dyDescent="0.3">
      <c r="A172" s="119"/>
      <c r="B172" s="14" t="s">
        <v>94</v>
      </c>
      <c r="C172" s="62"/>
      <c r="D172" s="63"/>
      <c r="E172" s="63"/>
      <c r="F172" s="44"/>
      <c r="G172" s="45"/>
      <c r="H172" s="44"/>
      <c r="I172" s="55"/>
    </row>
    <row r="173" spans="1:9" s="1" customFormat="1" x14ac:dyDescent="0.3">
      <c r="A173" s="120"/>
      <c r="B173" s="14" t="s">
        <v>95</v>
      </c>
      <c r="C173" s="62"/>
      <c r="D173" s="63"/>
      <c r="E173" s="63"/>
      <c r="F173" s="44"/>
      <c r="G173" s="45"/>
      <c r="H173" s="44"/>
      <c r="I173" s="55"/>
    </row>
    <row r="174" spans="1:9" s="1" customFormat="1" ht="57" customHeight="1" x14ac:dyDescent="0.3">
      <c r="A174" s="101" t="s">
        <v>30</v>
      </c>
      <c r="B174" s="46" t="s">
        <v>147</v>
      </c>
      <c r="C174" s="62"/>
      <c r="D174" s="63"/>
      <c r="E174" s="63"/>
      <c r="F174" s="105" t="s">
        <v>139</v>
      </c>
      <c r="G174" s="105" t="s">
        <v>224</v>
      </c>
      <c r="H174" s="113"/>
      <c r="I174" s="110"/>
    </row>
    <row r="175" spans="1:9" s="1" customFormat="1" x14ac:dyDescent="0.3">
      <c r="A175" s="102"/>
      <c r="B175" s="15" t="s">
        <v>116</v>
      </c>
      <c r="C175" s="65">
        <f>SUM(C176:C177)</f>
        <v>1459.1261400000001</v>
      </c>
      <c r="D175" s="65">
        <f>SUM(D176:D177)</f>
        <v>580.66516000000001</v>
      </c>
      <c r="E175" s="65">
        <f>SUM(E176:E177)</f>
        <v>580.66516000000001</v>
      </c>
      <c r="F175" s="105"/>
      <c r="G175" s="105"/>
      <c r="H175" s="114"/>
      <c r="I175" s="111"/>
    </row>
    <row r="176" spans="1:9" s="1" customFormat="1" x14ac:dyDescent="0.3">
      <c r="A176" s="102"/>
      <c r="B176" s="15" t="s">
        <v>9</v>
      </c>
      <c r="C176" s="62">
        <v>0</v>
      </c>
      <c r="D176" s="62">
        <v>0</v>
      </c>
      <c r="E176" s="62">
        <v>0</v>
      </c>
      <c r="F176" s="105"/>
      <c r="G176" s="105"/>
      <c r="H176" s="114"/>
      <c r="I176" s="111"/>
    </row>
    <row r="177" spans="1:9" s="1" customFormat="1" x14ac:dyDescent="0.3">
      <c r="A177" s="102"/>
      <c r="B177" s="15" t="s">
        <v>10</v>
      </c>
      <c r="C177" s="65">
        <v>1459.1261400000001</v>
      </c>
      <c r="D177" s="65">
        <v>580.66516000000001</v>
      </c>
      <c r="E177" s="65">
        <v>580.66516000000001</v>
      </c>
      <c r="F177" s="105"/>
      <c r="G177" s="105"/>
      <c r="H177" s="114"/>
      <c r="I177" s="111"/>
    </row>
    <row r="178" spans="1:9" s="1" customFormat="1" x14ac:dyDescent="0.3">
      <c r="A178" s="102"/>
      <c r="B178" s="15" t="s">
        <v>11</v>
      </c>
      <c r="C178" s="62"/>
      <c r="D178" s="63"/>
      <c r="E178" s="63"/>
      <c r="F178" s="105"/>
      <c r="G178" s="105"/>
      <c r="H178" s="114"/>
      <c r="I178" s="111"/>
    </row>
    <row r="179" spans="1:9" s="1" customFormat="1" x14ac:dyDescent="0.3">
      <c r="A179" s="102"/>
      <c r="B179" s="15" t="s">
        <v>12</v>
      </c>
      <c r="C179" s="62"/>
      <c r="D179" s="63"/>
      <c r="E179" s="63"/>
      <c r="F179" s="105"/>
      <c r="G179" s="105"/>
      <c r="H179" s="114"/>
      <c r="I179" s="111"/>
    </row>
    <row r="180" spans="1:9" s="1" customFormat="1" x14ac:dyDescent="0.3">
      <c r="A180" s="102"/>
      <c r="B180" s="15" t="s">
        <v>69</v>
      </c>
      <c r="C180" s="62"/>
      <c r="D180" s="63"/>
      <c r="E180" s="63"/>
      <c r="F180" s="105"/>
      <c r="G180" s="105"/>
      <c r="H180" s="114"/>
      <c r="I180" s="111"/>
    </row>
    <row r="181" spans="1:9" s="1" customFormat="1" x14ac:dyDescent="0.3">
      <c r="A181" s="102"/>
      <c r="B181" s="15" t="s">
        <v>70</v>
      </c>
      <c r="C181" s="62"/>
      <c r="D181" s="63"/>
      <c r="E181" s="63"/>
      <c r="F181" s="105"/>
      <c r="G181" s="105"/>
      <c r="H181" s="115"/>
      <c r="I181" s="112"/>
    </row>
    <row r="182" spans="1:9" s="1" customFormat="1" x14ac:dyDescent="0.3">
      <c r="A182" s="102"/>
      <c r="B182" s="14" t="s">
        <v>96</v>
      </c>
      <c r="C182" s="62"/>
      <c r="D182" s="63"/>
      <c r="E182" s="63"/>
      <c r="F182" s="44"/>
      <c r="G182" s="45"/>
      <c r="H182" s="44"/>
      <c r="I182" s="55"/>
    </row>
    <row r="183" spans="1:9" s="1" customFormat="1" x14ac:dyDescent="0.3">
      <c r="A183" s="103"/>
      <c r="B183" s="14" t="s">
        <v>97</v>
      </c>
      <c r="C183" s="62"/>
      <c r="D183" s="63"/>
      <c r="E183" s="63"/>
      <c r="F183" s="44"/>
      <c r="G183" s="45"/>
      <c r="H183" s="44"/>
      <c r="I183" s="55"/>
    </row>
    <row r="184" spans="1:9" s="1" customFormat="1" ht="87" customHeight="1" x14ac:dyDescent="0.3">
      <c r="A184" s="101" t="s">
        <v>31</v>
      </c>
      <c r="B184" s="46" t="s">
        <v>146</v>
      </c>
      <c r="C184" s="62"/>
      <c r="D184" s="63"/>
      <c r="E184" s="63"/>
      <c r="F184" s="105" t="s">
        <v>139</v>
      </c>
      <c r="G184" s="105" t="s">
        <v>224</v>
      </c>
      <c r="H184" s="113"/>
      <c r="I184" s="110"/>
    </row>
    <row r="185" spans="1:9" s="1" customFormat="1" x14ac:dyDescent="0.3">
      <c r="A185" s="102"/>
      <c r="B185" s="15" t="s">
        <v>116</v>
      </c>
      <c r="C185" s="65">
        <f>SUM(C186:C187)</f>
        <v>343.28300000000002</v>
      </c>
      <c r="D185" s="65">
        <f>SUM(D186:D187)</f>
        <v>223.93225000000001</v>
      </c>
      <c r="E185" s="65">
        <f>SUM(E186:E187)</f>
        <v>212.68225000000001</v>
      </c>
      <c r="F185" s="105"/>
      <c r="G185" s="105"/>
      <c r="H185" s="114"/>
      <c r="I185" s="111"/>
    </row>
    <row r="186" spans="1:9" s="1" customFormat="1" x14ac:dyDescent="0.3">
      <c r="A186" s="102"/>
      <c r="B186" s="15" t="s">
        <v>9</v>
      </c>
      <c r="C186" s="62">
        <v>0</v>
      </c>
      <c r="D186" s="62">
        <v>0</v>
      </c>
      <c r="E186" s="62">
        <v>0</v>
      </c>
      <c r="F186" s="105"/>
      <c r="G186" s="105"/>
      <c r="H186" s="114"/>
      <c r="I186" s="111"/>
    </row>
    <row r="187" spans="1:9" s="1" customFormat="1" x14ac:dyDescent="0.3">
      <c r="A187" s="102"/>
      <c r="B187" s="15" t="s">
        <v>10</v>
      </c>
      <c r="C187" s="65">
        <v>343.28300000000002</v>
      </c>
      <c r="D187" s="65">
        <v>223.93225000000001</v>
      </c>
      <c r="E187" s="65">
        <v>212.68225000000001</v>
      </c>
      <c r="F187" s="105"/>
      <c r="G187" s="105"/>
      <c r="H187" s="114"/>
      <c r="I187" s="111"/>
    </row>
    <row r="188" spans="1:9" s="1" customFormat="1" x14ac:dyDescent="0.3">
      <c r="A188" s="102"/>
      <c r="B188" s="15" t="s">
        <v>11</v>
      </c>
      <c r="C188" s="62"/>
      <c r="D188" s="63"/>
      <c r="E188" s="63"/>
      <c r="F188" s="105"/>
      <c r="G188" s="105"/>
      <c r="H188" s="114"/>
      <c r="I188" s="111"/>
    </row>
    <row r="189" spans="1:9" s="1" customFormat="1" x14ac:dyDescent="0.3">
      <c r="A189" s="102"/>
      <c r="B189" s="15" t="s">
        <v>12</v>
      </c>
      <c r="C189" s="62"/>
      <c r="D189" s="63"/>
      <c r="E189" s="63"/>
      <c r="F189" s="105"/>
      <c r="G189" s="105"/>
      <c r="H189" s="114"/>
      <c r="I189" s="111"/>
    </row>
    <row r="190" spans="1:9" s="1" customFormat="1" x14ac:dyDescent="0.3">
      <c r="A190" s="102"/>
      <c r="B190" s="15" t="s">
        <v>69</v>
      </c>
      <c r="C190" s="62"/>
      <c r="D190" s="63"/>
      <c r="E190" s="63"/>
      <c r="F190" s="105"/>
      <c r="G190" s="105"/>
      <c r="H190" s="114"/>
      <c r="I190" s="111"/>
    </row>
    <row r="191" spans="1:9" s="1" customFormat="1" x14ac:dyDescent="0.3">
      <c r="A191" s="102"/>
      <c r="B191" s="15" t="s">
        <v>70</v>
      </c>
      <c r="C191" s="62"/>
      <c r="D191" s="63"/>
      <c r="E191" s="63"/>
      <c r="F191" s="105"/>
      <c r="G191" s="105"/>
      <c r="H191" s="115"/>
      <c r="I191" s="112"/>
    </row>
    <row r="192" spans="1:9" s="1" customFormat="1" x14ac:dyDescent="0.3">
      <c r="A192" s="102"/>
      <c r="B192" s="14" t="s">
        <v>98</v>
      </c>
      <c r="C192" s="62"/>
      <c r="D192" s="63"/>
      <c r="E192" s="63"/>
      <c r="F192" s="44"/>
      <c r="G192" s="45"/>
      <c r="H192" s="44"/>
      <c r="I192" s="55"/>
    </row>
    <row r="193" spans="1:9" s="1" customFormat="1" x14ac:dyDescent="0.3">
      <c r="A193" s="103"/>
      <c r="B193" s="14" t="s">
        <v>99</v>
      </c>
      <c r="C193" s="62"/>
      <c r="D193" s="63"/>
      <c r="E193" s="63"/>
      <c r="F193" s="44"/>
      <c r="G193" s="45"/>
      <c r="H193" s="44"/>
      <c r="I193" s="55"/>
    </row>
    <row r="194" spans="1:9" s="1" customFormat="1" ht="59.4" customHeight="1" x14ac:dyDescent="0.3">
      <c r="A194" s="101" t="s">
        <v>32</v>
      </c>
      <c r="B194" s="46" t="s">
        <v>144</v>
      </c>
      <c r="C194" s="62"/>
      <c r="D194" s="63"/>
      <c r="E194" s="63"/>
      <c r="F194" s="105" t="s">
        <v>139</v>
      </c>
      <c r="G194" s="105" t="s">
        <v>224</v>
      </c>
      <c r="H194" s="113"/>
      <c r="I194" s="107"/>
    </row>
    <row r="195" spans="1:9" s="1" customFormat="1" x14ac:dyDescent="0.3">
      <c r="A195" s="102"/>
      <c r="B195" s="15" t="s">
        <v>116</v>
      </c>
      <c r="C195" s="65">
        <f>SUM(C196:C197)</f>
        <v>80</v>
      </c>
      <c r="D195" s="65">
        <f>SUM(D196:D197)</f>
        <v>0</v>
      </c>
      <c r="E195" s="65">
        <f>SUM(E196:E197)</f>
        <v>0</v>
      </c>
      <c r="F195" s="105"/>
      <c r="G195" s="105"/>
      <c r="H195" s="114"/>
      <c r="I195" s="107"/>
    </row>
    <row r="196" spans="1:9" s="1" customFormat="1" x14ac:dyDescent="0.3">
      <c r="A196" s="102"/>
      <c r="B196" s="15" t="s">
        <v>9</v>
      </c>
      <c r="C196" s="62">
        <v>0</v>
      </c>
      <c r="D196" s="62">
        <v>0</v>
      </c>
      <c r="E196" s="62">
        <v>0</v>
      </c>
      <c r="F196" s="105"/>
      <c r="G196" s="105"/>
      <c r="H196" s="114"/>
      <c r="I196" s="107"/>
    </row>
    <row r="197" spans="1:9" s="1" customFormat="1" x14ac:dyDescent="0.3">
      <c r="A197" s="102"/>
      <c r="B197" s="15" t="s">
        <v>10</v>
      </c>
      <c r="C197" s="65">
        <v>80</v>
      </c>
      <c r="D197" s="65">
        <v>0</v>
      </c>
      <c r="E197" s="65">
        <v>0</v>
      </c>
      <c r="F197" s="105"/>
      <c r="G197" s="105"/>
      <c r="H197" s="114"/>
      <c r="I197" s="107"/>
    </row>
    <row r="198" spans="1:9" s="1" customFormat="1" x14ac:dyDescent="0.3">
      <c r="A198" s="102"/>
      <c r="B198" s="15" t="s">
        <v>11</v>
      </c>
      <c r="C198" s="62"/>
      <c r="D198" s="63"/>
      <c r="E198" s="63"/>
      <c r="F198" s="105"/>
      <c r="G198" s="105"/>
      <c r="H198" s="114"/>
      <c r="I198" s="107"/>
    </row>
    <row r="199" spans="1:9" s="1" customFormat="1" x14ac:dyDescent="0.3">
      <c r="A199" s="102"/>
      <c r="B199" s="15" t="s">
        <v>12</v>
      </c>
      <c r="C199" s="62"/>
      <c r="D199" s="63"/>
      <c r="E199" s="63"/>
      <c r="F199" s="105"/>
      <c r="G199" s="105"/>
      <c r="H199" s="114"/>
      <c r="I199" s="107"/>
    </row>
    <row r="200" spans="1:9" s="1" customFormat="1" x14ac:dyDescent="0.3">
      <c r="A200" s="102"/>
      <c r="B200" s="15" t="s">
        <v>69</v>
      </c>
      <c r="C200" s="62"/>
      <c r="D200" s="63"/>
      <c r="E200" s="63"/>
      <c r="F200" s="105"/>
      <c r="G200" s="105"/>
      <c r="H200" s="114"/>
      <c r="I200" s="107"/>
    </row>
    <row r="201" spans="1:9" s="1" customFormat="1" x14ac:dyDescent="0.3">
      <c r="A201" s="102"/>
      <c r="B201" s="15" t="s">
        <v>70</v>
      </c>
      <c r="C201" s="62"/>
      <c r="D201" s="63"/>
      <c r="E201" s="63"/>
      <c r="F201" s="105"/>
      <c r="G201" s="105"/>
      <c r="H201" s="115"/>
      <c r="I201" s="107"/>
    </row>
    <row r="202" spans="1:9" s="1" customFormat="1" ht="60" customHeight="1" x14ac:dyDescent="0.3">
      <c r="A202" s="102"/>
      <c r="B202" s="42" t="s">
        <v>221</v>
      </c>
      <c r="C202" s="62"/>
      <c r="D202" s="63"/>
      <c r="E202" s="63"/>
      <c r="F202" s="44" t="s">
        <v>54</v>
      </c>
      <c r="G202" s="44" t="s">
        <v>138</v>
      </c>
      <c r="H202" s="44" t="s">
        <v>54</v>
      </c>
      <c r="I202" s="55"/>
    </row>
    <row r="203" spans="1:9" s="1" customFormat="1" x14ac:dyDescent="0.3">
      <c r="A203" s="102"/>
      <c r="B203" s="14" t="s">
        <v>100</v>
      </c>
      <c r="C203" s="62"/>
      <c r="D203" s="63"/>
      <c r="E203" s="63"/>
      <c r="F203" s="44"/>
      <c r="G203" s="45"/>
      <c r="H203" s="44"/>
      <c r="I203" s="55"/>
    </row>
    <row r="204" spans="1:9" s="1" customFormat="1" x14ac:dyDescent="0.3">
      <c r="A204" s="103"/>
      <c r="B204" s="14" t="s">
        <v>101</v>
      </c>
      <c r="C204" s="62"/>
      <c r="D204" s="63"/>
      <c r="E204" s="63"/>
      <c r="F204" s="44"/>
      <c r="G204" s="45"/>
      <c r="H204" s="44"/>
      <c r="I204" s="55"/>
    </row>
    <row r="205" spans="1:9" s="1" customFormat="1" ht="57.6" customHeight="1" x14ac:dyDescent="0.3">
      <c r="A205" s="101" t="s">
        <v>33</v>
      </c>
      <c r="B205" s="46" t="s">
        <v>145</v>
      </c>
      <c r="C205" s="62"/>
      <c r="D205" s="63"/>
      <c r="E205" s="63"/>
      <c r="F205" s="105" t="s">
        <v>139</v>
      </c>
      <c r="G205" s="105" t="s">
        <v>224</v>
      </c>
      <c r="H205" s="113"/>
      <c r="I205" s="107"/>
    </row>
    <row r="206" spans="1:9" s="1" customFormat="1" x14ac:dyDescent="0.3">
      <c r="A206" s="102"/>
      <c r="B206" s="15" t="s">
        <v>116</v>
      </c>
      <c r="C206" s="65">
        <f>SUM(C207:C208)</f>
        <v>0</v>
      </c>
      <c r="D206" s="65">
        <f>SUM(D207:D208)</f>
        <v>0</v>
      </c>
      <c r="E206" s="65">
        <f>SUM(E207:E208)</f>
        <v>0</v>
      </c>
      <c r="F206" s="105"/>
      <c r="G206" s="105"/>
      <c r="H206" s="114"/>
      <c r="I206" s="107"/>
    </row>
    <row r="207" spans="1:9" s="1" customFormat="1" x14ac:dyDescent="0.3">
      <c r="A207" s="102"/>
      <c r="B207" s="15" t="s">
        <v>9</v>
      </c>
      <c r="C207" s="65">
        <v>0</v>
      </c>
      <c r="D207" s="65">
        <v>0</v>
      </c>
      <c r="E207" s="65">
        <v>0</v>
      </c>
      <c r="F207" s="105"/>
      <c r="G207" s="105"/>
      <c r="H207" s="114"/>
      <c r="I207" s="107"/>
    </row>
    <row r="208" spans="1:9" s="1" customFormat="1" x14ac:dyDescent="0.3">
      <c r="A208" s="102"/>
      <c r="B208" s="15" t="s">
        <v>10</v>
      </c>
      <c r="C208" s="65">
        <v>0</v>
      </c>
      <c r="D208" s="65">
        <v>0</v>
      </c>
      <c r="E208" s="65">
        <v>0</v>
      </c>
      <c r="F208" s="105"/>
      <c r="G208" s="105"/>
      <c r="H208" s="114"/>
      <c r="I208" s="107"/>
    </row>
    <row r="209" spans="1:9" s="1" customFormat="1" x14ac:dyDescent="0.3">
      <c r="A209" s="102"/>
      <c r="B209" s="15" t="s">
        <v>11</v>
      </c>
      <c r="C209" s="62"/>
      <c r="D209" s="63"/>
      <c r="E209" s="63"/>
      <c r="F209" s="105"/>
      <c r="G209" s="105"/>
      <c r="H209" s="114"/>
      <c r="I209" s="107"/>
    </row>
    <row r="210" spans="1:9" s="1" customFormat="1" x14ac:dyDescent="0.3">
      <c r="A210" s="102"/>
      <c r="B210" s="15" t="s">
        <v>12</v>
      </c>
      <c r="C210" s="62"/>
      <c r="D210" s="63"/>
      <c r="E210" s="63"/>
      <c r="F210" s="105"/>
      <c r="G210" s="105"/>
      <c r="H210" s="114"/>
      <c r="I210" s="107"/>
    </row>
    <row r="211" spans="1:9" s="1" customFormat="1" x14ac:dyDescent="0.3">
      <c r="A211" s="102"/>
      <c r="B211" s="15" t="s">
        <v>69</v>
      </c>
      <c r="C211" s="62"/>
      <c r="D211" s="63"/>
      <c r="E211" s="63"/>
      <c r="F211" s="105"/>
      <c r="G211" s="105"/>
      <c r="H211" s="114"/>
      <c r="I211" s="107"/>
    </row>
    <row r="212" spans="1:9" s="1" customFormat="1" x14ac:dyDescent="0.3">
      <c r="A212" s="102"/>
      <c r="B212" s="15" t="s">
        <v>70</v>
      </c>
      <c r="C212" s="62"/>
      <c r="D212" s="63"/>
      <c r="E212" s="63"/>
      <c r="F212" s="105"/>
      <c r="G212" s="105"/>
      <c r="H212" s="115"/>
      <c r="I212" s="107"/>
    </row>
    <row r="213" spans="1:9" s="1" customFormat="1" ht="48" customHeight="1" x14ac:dyDescent="0.3">
      <c r="A213" s="102"/>
      <c r="B213" s="42" t="s">
        <v>222</v>
      </c>
      <c r="C213" s="62"/>
      <c r="D213" s="63"/>
      <c r="E213" s="63"/>
      <c r="F213" s="44" t="s">
        <v>54</v>
      </c>
      <c r="G213" s="44" t="s">
        <v>138</v>
      </c>
      <c r="H213" s="44" t="s">
        <v>54</v>
      </c>
      <c r="I213" s="73"/>
    </row>
    <row r="214" spans="1:9" s="1" customFormat="1" x14ac:dyDescent="0.3">
      <c r="A214" s="102"/>
      <c r="B214" s="14" t="s">
        <v>102</v>
      </c>
      <c r="C214" s="62"/>
      <c r="D214" s="63"/>
      <c r="E214" s="63"/>
      <c r="F214" s="44"/>
      <c r="G214" s="45"/>
      <c r="H214" s="44"/>
      <c r="I214" s="55"/>
    </row>
    <row r="215" spans="1:9" s="1" customFormat="1" x14ac:dyDescent="0.3">
      <c r="A215" s="103"/>
      <c r="B215" s="14" t="s">
        <v>103</v>
      </c>
      <c r="C215" s="62"/>
      <c r="D215" s="63"/>
      <c r="E215" s="63"/>
      <c r="F215" s="44"/>
      <c r="G215" s="45"/>
      <c r="H215" s="44"/>
      <c r="I215" s="55"/>
    </row>
    <row r="216" spans="1:9" s="1" customFormat="1" ht="26.4" x14ac:dyDescent="0.3">
      <c r="A216" s="109" t="s">
        <v>34</v>
      </c>
      <c r="B216" s="4" t="s">
        <v>57</v>
      </c>
      <c r="C216" s="62"/>
      <c r="D216" s="63"/>
      <c r="E216" s="63"/>
      <c r="F216" s="105" t="s">
        <v>139</v>
      </c>
      <c r="G216" s="105" t="s">
        <v>223</v>
      </c>
      <c r="H216" s="116"/>
      <c r="I216" s="17"/>
    </row>
    <row r="217" spans="1:9" s="1" customFormat="1" x14ac:dyDescent="0.3">
      <c r="A217" s="109"/>
      <c r="B217" s="15" t="s">
        <v>116</v>
      </c>
      <c r="C217" s="65">
        <f>C218+C219</f>
        <v>327822.59999999998</v>
      </c>
      <c r="D217" s="65">
        <f>D225</f>
        <v>120506.06182</v>
      </c>
      <c r="E217" s="65">
        <f>E225</f>
        <v>114184.35397</v>
      </c>
      <c r="F217" s="105"/>
      <c r="G217" s="105"/>
      <c r="H217" s="116"/>
      <c r="I217" s="37"/>
    </row>
    <row r="218" spans="1:9" s="1" customFormat="1" x14ac:dyDescent="0.3">
      <c r="A218" s="109"/>
      <c r="B218" s="15" t="s">
        <v>9</v>
      </c>
      <c r="C218" s="65">
        <f>C226</f>
        <v>327822.59999999998</v>
      </c>
      <c r="D218" s="65">
        <f>D226</f>
        <v>120506.06182</v>
      </c>
      <c r="E218" s="65">
        <f>E226</f>
        <v>114184.35397</v>
      </c>
      <c r="F218" s="105"/>
      <c r="G218" s="105"/>
      <c r="H218" s="116"/>
      <c r="I218" s="38"/>
    </row>
    <row r="219" spans="1:9" s="1" customFormat="1" x14ac:dyDescent="0.3">
      <c r="A219" s="109"/>
      <c r="B219" s="15" t="s">
        <v>10</v>
      </c>
      <c r="C219" s="62">
        <v>0</v>
      </c>
      <c r="D219" s="62">
        <v>0</v>
      </c>
      <c r="E219" s="62">
        <v>0</v>
      </c>
      <c r="F219" s="105"/>
      <c r="G219" s="105"/>
      <c r="H219" s="116"/>
      <c r="I219" s="38"/>
    </row>
    <row r="220" spans="1:9" s="1" customFormat="1" x14ac:dyDescent="0.3">
      <c r="A220" s="109"/>
      <c r="B220" s="15" t="s">
        <v>11</v>
      </c>
      <c r="C220" s="62"/>
      <c r="D220" s="62"/>
      <c r="E220" s="63"/>
      <c r="F220" s="105"/>
      <c r="G220" s="105"/>
      <c r="H220" s="116"/>
      <c r="I220" s="38"/>
    </row>
    <row r="221" spans="1:9" s="1" customFormat="1" x14ac:dyDescent="0.3">
      <c r="A221" s="109"/>
      <c r="B221" s="15" t="s">
        <v>12</v>
      </c>
      <c r="C221" s="67"/>
      <c r="D221" s="67"/>
      <c r="E221" s="63"/>
      <c r="F221" s="105"/>
      <c r="G221" s="105"/>
      <c r="H221" s="116"/>
      <c r="I221" s="18"/>
    </row>
    <row r="222" spans="1:9" s="1" customFormat="1" x14ac:dyDescent="0.3">
      <c r="A222" s="109"/>
      <c r="B222" s="15" t="s">
        <v>69</v>
      </c>
      <c r="C222" s="66"/>
      <c r="D222" s="63"/>
      <c r="E222" s="63"/>
      <c r="F222" s="105"/>
      <c r="G222" s="105"/>
      <c r="H222" s="116"/>
      <c r="I222" s="38"/>
    </row>
    <row r="223" spans="1:9" s="1" customFormat="1" x14ac:dyDescent="0.3">
      <c r="A223" s="109"/>
      <c r="B223" s="15" t="s">
        <v>70</v>
      </c>
      <c r="C223" s="62"/>
      <c r="D223" s="63"/>
      <c r="E223" s="63"/>
      <c r="F223" s="105"/>
      <c r="G223" s="105"/>
      <c r="H223" s="116"/>
      <c r="I223" s="19"/>
    </row>
    <row r="224" spans="1:9" s="1" customFormat="1" ht="30.6" customHeight="1" x14ac:dyDescent="0.3">
      <c r="A224" s="101" t="s">
        <v>35</v>
      </c>
      <c r="B224" s="77" t="s">
        <v>184</v>
      </c>
      <c r="C224" s="64"/>
      <c r="D224" s="68"/>
      <c r="E224" s="68"/>
      <c r="F224" s="105" t="s">
        <v>139</v>
      </c>
      <c r="G224" s="105" t="s">
        <v>223</v>
      </c>
      <c r="H224" s="128"/>
      <c r="I224" s="107"/>
    </row>
    <row r="225" spans="1:9" s="1" customFormat="1" x14ac:dyDescent="0.3">
      <c r="A225" s="102"/>
      <c r="B225" s="15" t="s">
        <v>116</v>
      </c>
      <c r="C225" s="64">
        <f>SUM(C226:C227)</f>
        <v>327822.59999999998</v>
      </c>
      <c r="D225" s="64">
        <f>SUM(D226:D227)</f>
        <v>120506.06182</v>
      </c>
      <c r="E225" s="64">
        <f>SUM(E226:E227)</f>
        <v>114184.35397</v>
      </c>
      <c r="F225" s="105"/>
      <c r="G225" s="105"/>
      <c r="H225" s="128"/>
      <c r="I225" s="107"/>
    </row>
    <row r="226" spans="1:9" s="1" customFormat="1" x14ac:dyDescent="0.3">
      <c r="A226" s="102"/>
      <c r="B226" s="15" t="s">
        <v>9</v>
      </c>
      <c r="C226" s="64">
        <v>327822.59999999998</v>
      </c>
      <c r="D226" s="62">
        <v>120506.06182</v>
      </c>
      <c r="E226" s="64">
        <v>114184.35397</v>
      </c>
      <c r="F226" s="105"/>
      <c r="G226" s="105"/>
      <c r="H226" s="128"/>
      <c r="I226" s="107"/>
    </row>
    <row r="227" spans="1:9" s="1" customFormat="1" x14ac:dyDescent="0.3">
      <c r="A227" s="102"/>
      <c r="B227" s="15" t="s">
        <v>10</v>
      </c>
      <c r="C227" s="62">
        <v>0</v>
      </c>
      <c r="D227" s="62">
        <v>0</v>
      </c>
      <c r="E227" s="62">
        <v>0</v>
      </c>
      <c r="F227" s="105"/>
      <c r="G227" s="105"/>
      <c r="H227" s="128"/>
      <c r="I227" s="107"/>
    </row>
    <row r="228" spans="1:9" s="1" customFormat="1" x14ac:dyDescent="0.3">
      <c r="A228" s="102"/>
      <c r="B228" s="15" t="s">
        <v>11</v>
      </c>
      <c r="C228" s="62"/>
      <c r="D228" s="63"/>
      <c r="E228" s="63"/>
      <c r="F228" s="105"/>
      <c r="G228" s="105"/>
      <c r="H228" s="128"/>
      <c r="I228" s="107"/>
    </row>
    <row r="229" spans="1:9" s="1" customFormat="1" x14ac:dyDescent="0.3">
      <c r="A229" s="102"/>
      <c r="B229" s="15" t="s">
        <v>12</v>
      </c>
      <c r="C229" s="62"/>
      <c r="D229" s="63"/>
      <c r="E229" s="63"/>
      <c r="F229" s="105"/>
      <c r="G229" s="105"/>
      <c r="H229" s="128"/>
      <c r="I229" s="107"/>
    </row>
    <row r="230" spans="1:9" s="1" customFormat="1" x14ac:dyDescent="0.3">
      <c r="A230" s="102"/>
      <c r="B230" s="15" t="s">
        <v>69</v>
      </c>
      <c r="C230" s="63"/>
      <c r="D230" s="63"/>
      <c r="E230" s="63"/>
      <c r="F230" s="105"/>
      <c r="G230" s="105"/>
      <c r="H230" s="128"/>
      <c r="I230" s="107"/>
    </row>
    <row r="231" spans="1:9" s="1" customFormat="1" x14ac:dyDescent="0.3">
      <c r="A231" s="102"/>
      <c r="B231" s="15" t="s">
        <v>70</v>
      </c>
      <c r="C231" s="62"/>
      <c r="D231" s="63"/>
      <c r="E231" s="63"/>
      <c r="F231" s="105"/>
      <c r="G231" s="105"/>
      <c r="H231" s="128"/>
      <c r="I231" s="107"/>
    </row>
    <row r="232" spans="1:9" s="1" customFormat="1" ht="72.599999999999994" customHeight="1" x14ac:dyDescent="0.3">
      <c r="A232" s="109" t="s">
        <v>36</v>
      </c>
      <c r="B232" s="46" t="s">
        <v>120</v>
      </c>
      <c r="C232" s="62"/>
      <c r="D232" s="63"/>
      <c r="E232" s="63"/>
      <c r="F232" s="105" t="s">
        <v>139</v>
      </c>
      <c r="G232" s="105" t="s">
        <v>223</v>
      </c>
      <c r="H232" s="116"/>
      <c r="I232" s="31"/>
    </row>
    <row r="233" spans="1:9" s="1" customFormat="1" x14ac:dyDescent="0.3">
      <c r="A233" s="109"/>
      <c r="B233" s="15" t="s">
        <v>116</v>
      </c>
      <c r="C233" s="65">
        <f t="shared" ref="C233:E235" si="5">SUM(C241)</f>
        <v>0</v>
      </c>
      <c r="D233" s="65">
        <f t="shared" si="5"/>
        <v>0</v>
      </c>
      <c r="E233" s="65">
        <f t="shared" si="5"/>
        <v>0</v>
      </c>
      <c r="F233" s="105"/>
      <c r="G233" s="105"/>
      <c r="H233" s="116"/>
      <c r="I233" s="18"/>
    </row>
    <row r="234" spans="1:9" s="1" customFormat="1" x14ac:dyDescent="0.3">
      <c r="A234" s="109"/>
      <c r="B234" s="15" t="s">
        <v>9</v>
      </c>
      <c r="C234" s="65">
        <f t="shared" si="5"/>
        <v>0</v>
      </c>
      <c r="D234" s="65">
        <f t="shared" si="5"/>
        <v>0</v>
      </c>
      <c r="E234" s="65">
        <f t="shared" si="5"/>
        <v>0</v>
      </c>
      <c r="F234" s="105"/>
      <c r="G234" s="105"/>
      <c r="H234" s="116"/>
      <c r="I234" s="18"/>
    </row>
    <row r="235" spans="1:9" s="1" customFormat="1" x14ac:dyDescent="0.3">
      <c r="A235" s="109"/>
      <c r="B235" s="15" t="s">
        <v>10</v>
      </c>
      <c r="C235" s="65">
        <f t="shared" si="5"/>
        <v>0</v>
      </c>
      <c r="D235" s="65">
        <f t="shared" si="5"/>
        <v>0</v>
      </c>
      <c r="E235" s="65">
        <f t="shared" si="5"/>
        <v>0</v>
      </c>
      <c r="F235" s="105"/>
      <c r="G235" s="105"/>
      <c r="H235" s="116"/>
      <c r="I235" s="18"/>
    </row>
    <row r="236" spans="1:9" s="1" customFormat="1" x14ac:dyDescent="0.3">
      <c r="A236" s="109"/>
      <c r="B236" s="15" t="s">
        <v>11</v>
      </c>
      <c r="C236" s="62"/>
      <c r="D236" s="62"/>
      <c r="E236" s="62"/>
      <c r="F236" s="105"/>
      <c r="G236" s="105"/>
      <c r="H236" s="116"/>
      <c r="I236" s="18"/>
    </row>
    <row r="237" spans="1:9" s="1" customFormat="1" x14ac:dyDescent="0.3">
      <c r="A237" s="109"/>
      <c r="B237" s="15" t="s">
        <v>12</v>
      </c>
      <c r="C237" s="62"/>
      <c r="D237" s="62"/>
      <c r="E237" s="62"/>
      <c r="F237" s="105"/>
      <c r="G237" s="105"/>
      <c r="H237" s="116"/>
      <c r="I237" s="18"/>
    </row>
    <row r="238" spans="1:9" s="1" customFormat="1" x14ac:dyDescent="0.3">
      <c r="A238" s="109"/>
      <c r="B238" s="15" t="s">
        <v>69</v>
      </c>
      <c r="C238" s="62"/>
      <c r="D238" s="62"/>
      <c r="E238" s="62"/>
      <c r="F238" s="105"/>
      <c r="G238" s="105"/>
      <c r="H238" s="116"/>
      <c r="I238" s="18"/>
    </row>
    <row r="239" spans="1:9" s="1" customFormat="1" x14ac:dyDescent="0.3">
      <c r="A239" s="109"/>
      <c r="B239" s="15" t="s">
        <v>70</v>
      </c>
      <c r="C239" s="62"/>
      <c r="D239" s="62"/>
      <c r="E239" s="62"/>
      <c r="F239" s="105"/>
      <c r="G239" s="105"/>
      <c r="H239" s="116"/>
      <c r="I239" s="19"/>
    </row>
    <row r="240" spans="1:9" s="1" customFormat="1" ht="39.6" x14ac:dyDescent="0.3">
      <c r="A240" s="101" t="s">
        <v>37</v>
      </c>
      <c r="B240" s="46" t="s">
        <v>121</v>
      </c>
      <c r="C240" s="62"/>
      <c r="D240" s="62"/>
      <c r="E240" s="62"/>
      <c r="F240" s="105" t="s">
        <v>139</v>
      </c>
      <c r="G240" s="105" t="s">
        <v>224</v>
      </c>
      <c r="H240" s="106"/>
      <c r="I240" s="107"/>
    </row>
    <row r="241" spans="1:9" s="1" customFormat="1" x14ac:dyDescent="0.3">
      <c r="A241" s="102"/>
      <c r="B241" s="15" t="s">
        <v>116</v>
      </c>
      <c r="C241" s="65">
        <f>SUM(C242:C243)</f>
        <v>0</v>
      </c>
      <c r="D241" s="65">
        <f>SUM(D242:D243)</f>
        <v>0</v>
      </c>
      <c r="E241" s="65">
        <f>SUM(E242:E243)</f>
        <v>0</v>
      </c>
      <c r="F241" s="105"/>
      <c r="G241" s="105"/>
      <c r="H241" s="106"/>
      <c r="I241" s="107"/>
    </row>
    <row r="242" spans="1:9" s="1" customFormat="1" x14ac:dyDescent="0.3">
      <c r="A242" s="102"/>
      <c r="B242" s="15" t="s">
        <v>9</v>
      </c>
      <c r="C242" s="62">
        <v>0</v>
      </c>
      <c r="D242" s="62">
        <v>0</v>
      </c>
      <c r="E242" s="62">
        <v>0</v>
      </c>
      <c r="F242" s="105"/>
      <c r="G242" s="105"/>
      <c r="H242" s="106"/>
      <c r="I242" s="107"/>
    </row>
    <row r="243" spans="1:9" s="1" customFormat="1" x14ac:dyDescent="0.3">
      <c r="A243" s="102"/>
      <c r="B243" s="15" t="s">
        <v>10</v>
      </c>
      <c r="C243" s="65">
        <v>0</v>
      </c>
      <c r="D243" s="65">
        <v>0</v>
      </c>
      <c r="E243" s="65">
        <v>0</v>
      </c>
      <c r="F243" s="105"/>
      <c r="G243" s="105"/>
      <c r="H243" s="106"/>
      <c r="I243" s="107"/>
    </row>
    <row r="244" spans="1:9" s="1" customFormat="1" x14ac:dyDescent="0.3">
      <c r="A244" s="102"/>
      <c r="B244" s="15" t="s">
        <v>11</v>
      </c>
      <c r="C244" s="62"/>
      <c r="D244" s="62"/>
      <c r="E244" s="62"/>
      <c r="F244" s="105"/>
      <c r="G244" s="105"/>
      <c r="H244" s="106"/>
      <c r="I244" s="107"/>
    </row>
    <row r="245" spans="1:9" s="1" customFormat="1" x14ac:dyDescent="0.3">
      <c r="A245" s="102"/>
      <c r="B245" s="15" t="s">
        <v>12</v>
      </c>
      <c r="C245" s="62"/>
      <c r="D245" s="62"/>
      <c r="E245" s="62"/>
      <c r="F245" s="105"/>
      <c r="G245" s="105"/>
      <c r="H245" s="106"/>
      <c r="I245" s="107"/>
    </row>
    <row r="246" spans="1:9" s="1" customFormat="1" x14ac:dyDescent="0.3">
      <c r="A246" s="102"/>
      <c r="B246" s="15" t="s">
        <v>69</v>
      </c>
      <c r="C246" s="62"/>
      <c r="D246" s="62"/>
      <c r="E246" s="62"/>
      <c r="F246" s="105"/>
      <c r="G246" s="105"/>
      <c r="H246" s="106"/>
      <c r="I246" s="107"/>
    </row>
    <row r="247" spans="1:9" s="1" customFormat="1" x14ac:dyDescent="0.3">
      <c r="A247" s="102"/>
      <c r="B247" s="15" t="s">
        <v>70</v>
      </c>
      <c r="C247" s="62"/>
      <c r="D247" s="62"/>
      <c r="E247" s="62"/>
      <c r="F247" s="105"/>
      <c r="G247" s="105"/>
      <c r="H247" s="106"/>
      <c r="I247" s="107"/>
    </row>
    <row r="248" spans="1:9" s="1" customFormat="1" ht="39.6" x14ac:dyDescent="0.3">
      <c r="A248" s="102"/>
      <c r="B248" s="42" t="s">
        <v>185</v>
      </c>
      <c r="C248" s="62"/>
      <c r="D248" s="62"/>
      <c r="E248" s="62"/>
      <c r="F248" s="44" t="s">
        <v>54</v>
      </c>
      <c r="G248" s="44" t="s">
        <v>138</v>
      </c>
      <c r="H248" s="44" t="s">
        <v>54</v>
      </c>
      <c r="I248" s="87"/>
    </row>
    <row r="249" spans="1:9" s="1" customFormat="1" x14ac:dyDescent="0.3">
      <c r="A249" s="102"/>
      <c r="B249" s="14" t="s">
        <v>104</v>
      </c>
      <c r="C249" s="62"/>
      <c r="D249" s="62"/>
      <c r="E249" s="62"/>
      <c r="F249" s="44"/>
      <c r="G249" s="45"/>
      <c r="H249" s="44"/>
      <c r="I249" s="55"/>
    </row>
    <row r="250" spans="1:9" s="1" customFormat="1" x14ac:dyDescent="0.3">
      <c r="A250" s="103"/>
      <c r="B250" s="14" t="s">
        <v>105</v>
      </c>
      <c r="C250" s="62"/>
      <c r="D250" s="62"/>
      <c r="E250" s="62"/>
      <c r="F250" s="44"/>
      <c r="G250" s="45"/>
      <c r="H250" s="44"/>
      <c r="I250" s="55"/>
    </row>
    <row r="251" spans="1:9" s="1" customFormat="1" ht="46.2" customHeight="1" x14ac:dyDescent="0.3">
      <c r="A251" s="109" t="s">
        <v>38</v>
      </c>
      <c r="B251" s="46" t="s">
        <v>122</v>
      </c>
      <c r="C251" s="62"/>
      <c r="D251" s="63"/>
      <c r="E251" s="63"/>
      <c r="F251" s="104" t="s">
        <v>139</v>
      </c>
      <c r="G251" s="105" t="s">
        <v>224</v>
      </c>
      <c r="H251" s="116"/>
      <c r="I251" s="17"/>
    </row>
    <row r="252" spans="1:9" s="1" customFormat="1" x14ac:dyDescent="0.3">
      <c r="A252" s="109"/>
      <c r="B252" s="15" t="s">
        <v>116</v>
      </c>
      <c r="C252" s="65">
        <f>SUM(C253:C254)</f>
        <v>285651.52613999997</v>
      </c>
      <c r="D252" s="65">
        <f>SUM(D253:D254)</f>
        <v>129837.47695</v>
      </c>
      <c r="E252" s="65">
        <f>SUM(E253:E254)</f>
        <v>126467.62085000001</v>
      </c>
      <c r="F252" s="104"/>
      <c r="G252" s="105"/>
      <c r="H252" s="116"/>
      <c r="I252" s="37"/>
    </row>
    <row r="253" spans="1:9" s="1" customFormat="1" x14ac:dyDescent="0.3">
      <c r="A253" s="109"/>
      <c r="B253" s="15" t="s">
        <v>9</v>
      </c>
      <c r="C253" s="62">
        <f>C261</f>
        <v>0</v>
      </c>
      <c r="D253" s="62">
        <f t="shared" ref="D253:E253" si="6">D261</f>
        <v>0</v>
      </c>
      <c r="E253" s="62">
        <f t="shared" si="6"/>
        <v>0</v>
      </c>
      <c r="F253" s="104"/>
      <c r="G253" s="105"/>
      <c r="H253" s="116"/>
      <c r="I253" s="20"/>
    </row>
    <row r="254" spans="1:9" s="1" customFormat="1" x14ac:dyDescent="0.3">
      <c r="A254" s="109"/>
      <c r="B254" s="15" t="s">
        <v>10</v>
      </c>
      <c r="C254" s="62">
        <f>C262</f>
        <v>285651.52613999997</v>
      </c>
      <c r="D254" s="62">
        <f>D262</f>
        <v>129837.47695</v>
      </c>
      <c r="E254" s="62">
        <f t="shared" ref="E254" si="7">E262</f>
        <v>126467.62085000001</v>
      </c>
      <c r="F254" s="104"/>
      <c r="G254" s="105"/>
      <c r="H254" s="116"/>
      <c r="I254" s="20"/>
    </row>
    <row r="255" spans="1:9" s="1" customFormat="1" x14ac:dyDescent="0.3">
      <c r="A255" s="109"/>
      <c r="B255" s="15" t="s">
        <v>11</v>
      </c>
      <c r="C255" s="62"/>
      <c r="D255" s="62"/>
      <c r="E255" s="62"/>
      <c r="F255" s="104"/>
      <c r="G255" s="105"/>
      <c r="H255" s="116"/>
      <c r="I255" s="18"/>
    </row>
    <row r="256" spans="1:9" s="1" customFormat="1" x14ac:dyDescent="0.3">
      <c r="A256" s="109"/>
      <c r="B256" s="15" t="s">
        <v>12</v>
      </c>
      <c r="C256" s="63"/>
      <c r="D256" s="63"/>
      <c r="E256" s="62"/>
      <c r="F256" s="104"/>
      <c r="G256" s="105"/>
      <c r="H256" s="116"/>
      <c r="I256" s="18"/>
    </row>
    <row r="257" spans="1:9" s="1" customFormat="1" x14ac:dyDescent="0.3">
      <c r="A257" s="109"/>
      <c r="B257" s="15" t="s">
        <v>69</v>
      </c>
      <c r="C257" s="63"/>
      <c r="D257" s="63"/>
      <c r="E257" s="63"/>
      <c r="F257" s="104"/>
      <c r="G257" s="105"/>
      <c r="H257" s="116"/>
      <c r="I257" s="18"/>
    </row>
    <row r="258" spans="1:9" s="1" customFormat="1" x14ac:dyDescent="0.3">
      <c r="A258" s="109"/>
      <c r="B258" s="15" t="s">
        <v>70</v>
      </c>
      <c r="C258" s="62"/>
      <c r="D258" s="62"/>
      <c r="E258" s="62"/>
      <c r="F258" s="104"/>
      <c r="G258" s="105"/>
      <c r="H258" s="116"/>
      <c r="I258" s="19"/>
    </row>
    <row r="259" spans="1:9" s="1" customFormat="1" ht="79.2" x14ac:dyDescent="0.3">
      <c r="A259" s="109" t="s">
        <v>39</v>
      </c>
      <c r="B259" s="90" t="s">
        <v>123</v>
      </c>
      <c r="C259" s="62"/>
      <c r="D259" s="62"/>
      <c r="E259" s="62"/>
      <c r="F259" s="105" t="s">
        <v>139</v>
      </c>
      <c r="G259" s="105" t="s">
        <v>224</v>
      </c>
      <c r="H259" s="106"/>
      <c r="I259" s="107"/>
    </row>
    <row r="260" spans="1:9" s="1" customFormat="1" x14ac:dyDescent="0.3">
      <c r="A260" s="109"/>
      <c r="B260" s="15" t="s">
        <v>116</v>
      </c>
      <c r="C260" s="65">
        <f>SUM(C261:C262)</f>
        <v>285651.52613999997</v>
      </c>
      <c r="D260" s="65">
        <f>SUM(D261:D262)</f>
        <v>129837.47695</v>
      </c>
      <c r="E260" s="65">
        <f>SUM(E261:E262)</f>
        <v>126467.62085000001</v>
      </c>
      <c r="F260" s="105"/>
      <c r="G260" s="105"/>
      <c r="H260" s="106"/>
      <c r="I260" s="107"/>
    </row>
    <row r="261" spans="1:9" s="1" customFormat="1" x14ac:dyDescent="0.3">
      <c r="A261" s="109"/>
      <c r="B261" s="15" t="s">
        <v>9</v>
      </c>
      <c r="C261" s="62">
        <v>0</v>
      </c>
      <c r="D261" s="62">
        <v>0</v>
      </c>
      <c r="E261" s="62">
        <v>0</v>
      </c>
      <c r="F261" s="105"/>
      <c r="G261" s="105"/>
      <c r="H261" s="106"/>
      <c r="I261" s="107"/>
    </row>
    <row r="262" spans="1:9" s="1" customFormat="1" x14ac:dyDescent="0.3">
      <c r="A262" s="109"/>
      <c r="B262" s="15" t="s">
        <v>10</v>
      </c>
      <c r="C262" s="62">
        <v>285651.52613999997</v>
      </c>
      <c r="D262" s="62">
        <v>129837.47695</v>
      </c>
      <c r="E262" s="62">
        <v>126467.62085000001</v>
      </c>
      <c r="F262" s="105"/>
      <c r="G262" s="105"/>
      <c r="H262" s="106"/>
      <c r="I262" s="107"/>
    </row>
    <row r="263" spans="1:9" s="1" customFormat="1" x14ac:dyDescent="0.3">
      <c r="A263" s="109"/>
      <c r="B263" s="15" t="s">
        <v>11</v>
      </c>
      <c r="C263" s="62"/>
      <c r="D263" s="63"/>
      <c r="E263" s="63"/>
      <c r="F263" s="105"/>
      <c r="G263" s="105"/>
      <c r="H263" s="106"/>
      <c r="I263" s="107"/>
    </row>
    <row r="264" spans="1:9" s="1" customFormat="1" x14ac:dyDescent="0.3">
      <c r="A264" s="109"/>
      <c r="B264" s="15" t="s">
        <v>12</v>
      </c>
      <c r="C264" s="62"/>
      <c r="D264" s="63"/>
      <c r="E264" s="63"/>
      <c r="F264" s="105"/>
      <c r="G264" s="105"/>
      <c r="H264" s="106"/>
      <c r="I264" s="107"/>
    </row>
    <row r="265" spans="1:9" s="1" customFormat="1" x14ac:dyDescent="0.3">
      <c r="A265" s="109"/>
      <c r="B265" s="15" t="s">
        <v>69</v>
      </c>
      <c r="C265" s="62"/>
      <c r="D265" s="63"/>
      <c r="E265" s="63"/>
      <c r="F265" s="105"/>
      <c r="G265" s="105"/>
      <c r="H265" s="106"/>
      <c r="I265" s="107"/>
    </row>
    <row r="266" spans="1:9" s="1" customFormat="1" x14ac:dyDescent="0.3">
      <c r="A266" s="109"/>
      <c r="B266" s="15" t="s">
        <v>70</v>
      </c>
      <c r="C266" s="62"/>
      <c r="D266" s="63"/>
      <c r="E266" s="63"/>
      <c r="F266" s="105"/>
      <c r="G266" s="105"/>
      <c r="H266" s="106"/>
      <c r="I266" s="107"/>
    </row>
    <row r="267" spans="1:9" s="1" customFormat="1" ht="46.95" customHeight="1" x14ac:dyDescent="0.3">
      <c r="A267" s="109" t="s">
        <v>227</v>
      </c>
      <c r="B267" s="46" t="s">
        <v>228</v>
      </c>
      <c r="C267" s="62"/>
      <c r="D267" s="62"/>
      <c r="E267" s="62"/>
      <c r="F267" s="105" t="s">
        <v>229</v>
      </c>
      <c r="G267" s="105" t="s">
        <v>224</v>
      </c>
      <c r="H267" s="106"/>
      <c r="I267" s="107"/>
    </row>
    <row r="268" spans="1:9" s="1" customFormat="1" x14ac:dyDescent="0.3">
      <c r="A268" s="109"/>
      <c r="B268" s="15" t="s">
        <v>116</v>
      </c>
      <c r="C268" s="65">
        <f>SUM(C269:C270)</f>
        <v>8305.8585899999998</v>
      </c>
      <c r="D268" s="65">
        <f>SUM(D269:D270)</f>
        <v>2393.67355</v>
      </c>
      <c r="E268" s="65">
        <f>SUM(E269:E270)</f>
        <v>2206.77378</v>
      </c>
      <c r="F268" s="105"/>
      <c r="G268" s="105"/>
      <c r="H268" s="106"/>
      <c r="I268" s="107"/>
    </row>
    <row r="269" spans="1:9" s="1" customFormat="1" x14ac:dyDescent="0.3">
      <c r="A269" s="109"/>
      <c r="B269" s="15" t="s">
        <v>9</v>
      </c>
      <c r="C269" s="62">
        <v>8222.7999999999993</v>
      </c>
      <c r="D269" s="62">
        <v>2369.7369100000001</v>
      </c>
      <c r="E269" s="62">
        <v>2184.70613</v>
      </c>
      <c r="F269" s="105"/>
      <c r="G269" s="105"/>
      <c r="H269" s="106"/>
      <c r="I269" s="107"/>
    </row>
    <row r="270" spans="1:9" s="1" customFormat="1" x14ac:dyDescent="0.3">
      <c r="A270" s="109"/>
      <c r="B270" s="15" t="s">
        <v>10</v>
      </c>
      <c r="C270" s="62">
        <v>83.058589999999995</v>
      </c>
      <c r="D270" s="62">
        <v>23.936640000000001</v>
      </c>
      <c r="E270" s="62">
        <v>22.06765</v>
      </c>
      <c r="F270" s="105"/>
      <c r="G270" s="105"/>
      <c r="H270" s="106"/>
      <c r="I270" s="107"/>
    </row>
    <row r="271" spans="1:9" s="1" customFormat="1" x14ac:dyDescent="0.3">
      <c r="A271" s="109"/>
      <c r="B271" s="15" t="s">
        <v>11</v>
      </c>
      <c r="C271" s="62"/>
      <c r="D271" s="63"/>
      <c r="E271" s="63"/>
      <c r="F271" s="105"/>
      <c r="G271" s="105"/>
      <c r="H271" s="106"/>
      <c r="I271" s="107"/>
    </row>
    <row r="272" spans="1:9" s="1" customFormat="1" x14ac:dyDescent="0.3">
      <c r="A272" s="109"/>
      <c r="B272" s="15" t="s">
        <v>12</v>
      </c>
      <c r="C272" s="62"/>
      <c r="D272" s="63"/>
      <c r="E272" s="63"/>
      <c r="F272" s="105"/>
      <c r="G272" s="105"/>
      <c r="H272" s="106"/>
      <c r="I272" s="107"/>
    </row>
    <row r="273" spans="1:9" s="1" customFormat="1" x14ac:dyDescent="0.3">
      <c r="A273" s="109"/>
      <c r="B273" s="15" t="s">
        <v>69</v>
      </c>
      <c r="C273" s="62"/>
      <c r="D273" s="63"/>
      <c r="E273" s="63"/>
      <c r="F273" s="105"/>
      <c r="G273" s="105"/>
      <c r="H273" s="106"/>
      <c r="I273" s="107"/>
    </row>
    <row r="274" spans="1:9" s="1" customFormat="1" x14ac:dyDescent="0.3">
      <c r="A274" s="109"/>
      <c r="B274" s="15" t="s">
        <v>70</v>
      </c>
      <c r="C274" s="62"/>
      <c r="D274" s="63"/>
      <c r="E274" s="63"/>
      <c r="F274" s="105"/>
      <c r="G274" s="105"/>
      <c r="H274" s="106"/>
      <c r="I274" s="107"/>
    </row>
    <row r="275" spans="1:9" s="1" customFormat="1" ht="26.4" customHeight="1" x14ac:dyDescent="0.3">
      <c r="A275" s="108" t="s">
        <v>58</v>
      </c>
      <c r="B275" s="108"/>
      <c r="C275" s="108"/>
      <c r="D275" s="108"/>
      <c r="E275" s="108"/>
      <c r="F275" s="108"/>
      <c r="G275" s="108"/>
      <c r="H275" s="108"/>
      <c r="I275" s="108"/>
    </row>
    <row r="276" spans="1:9" s="1" customFormat="1" x14ac:dyDescent="0.3">
      <c r="A276" s="109"/>
      <c r="B276" s="15" t="s">
        <v>71</v>
      </c>
      <c r="C276" s="21">
        <f t="shared" ref="C276:E278" si="8">C284+C325+C354</f>
        <v>0</v>
      </c>
      <c r="D276" s="21">
        <f t="shared" si="8"/>
        <v>0</v>
      </c>
      <c r="E276" s="21">
        <f t="shared" si="8"/>
        <v>0</v>
      </c>
      <c r="F276" s="47"/>
      <c r="G276" s="50"/>
      <c r="H276" s="32"/>
      <c r="I276" s="56"/>
    </row>
    <row r="277" spans="1:9" s="1" customFormat="1" x14ac:dyDescent="0.3">
      <c r="A277" s="109"/>
      <c r="B277" s="15" t="s">
        <v>9</v>
      </c>
      <c r="C277" s="21">
        <f t="shared" si="8"/>
        <v>0</v>
      </c>
      <c r="D277" s="21">
        <f t="shared" si="8"/>
        <v>0</v>
      </c>
      <c r="E277" s="21">
        <f t="shared" si="8"/>
        <v>0</v>
      </c>
      <c r="F277" s="48"/>
      <c r="G277" s="51"/>
      <c r="H277" s="33"/>
      <c r="I277" s="57"/>
    </row>
    <row r="278" spans="1:9" s="1" customFormat="1" x14ac:dyDescent="0.3">
      <c r="A278" s="109"/>
      <c r="B278" s="15" t="s">
        <v>10</v>
      </c>
      <c r="C278" s="21">
        <f t="shared" si="8"/>
        <v>0</v>
      </c>
      <c r="D278" s="21">
        <f t="shared" si="8"/>
        <v>0</v>
      </c>
      <c r="E278" s="21">
        <f t="shared" si="8"/>
        <v>0</v>
      </c>
      <c r="F278" s="48"/>
      <c r="G278" s="51"/>
      <c r="H278" s="33"/>
      <c r="I278" s="57"/>
    </row>
    <row r="279" spans="1:9" s="1" customFormat="1" x14ac:dyDescent="0.3">
      <c r="A279" s="109"/>
      <c r="B279" s="15" t="s">
        <v>11</v>
      </c>
      <c r="C279" s="21"/>
      <c r="D279" s="21"/>
      <c r="E279" s="21"/>
      <c r="F279" s="48"/>
      <c r="G279" s="51"/>
      <c r="H279" s="33"/>
      <c r="I279" s="57"/>
    </row>
    <row r="280" spans="1:9" s="1" customFormat="1" x14ac:dyDescent="0.3">
      <c r="A280" s="109"/>
      <c r="B280" s="15" t="s">
        <v>12</v>
      </c>
      <c r="C280" s="21"/>
      <c r="D280" s="21"/>
      <c r="E280" s="21"/>
      <c r="F280" s="48"/>
      <c r="G280" s="51"/>
      <c r="H280" s="33"/>
      <c r="I280" s="57"/>
    </row>
    <row r="281" spans="1:9" s="1" customFormat="1" x14ac:dyDescent="0.3">
      <c r="A281" s="109"/>
      <c r="B281" s="15" t="s">
        <v>69</v>
      </c>
      <c r="C281" s="21"/>
      <c r="D281" s="21"/>
      <c r="E281" s="21"/>
      <c r="F281" s="48"/>
      <c r="G281" s="51"/>
      <c r="H281" s="33"/>
      <c r="I281" s="57"/>
    </row>
    <row r="282" spans="1:9" s="1" customFormat="1" x14ac:dyDescent="0.3">
      <c r="A282" s="109"/>
      <c r="B282" s="15" t="s">
        <v>70</v>
      </c>
      <c r="C282" s="21"/>
      <c r="D282" s="21"/>
      <c r="E282" s="21"/>
      <c r="F282" s="49"/>
      <c r="G282" s="52"/>
      <c r="H282" s="34"/>
      <c r="I282" s="58"/>
    </row>
    <row r="283" spans="1:9" s="1" customFormat="1" ht="39.6" x14ac:dyDescent="0.3">
      <c r="A283" s="109" t="s">
        <v>40</v>
      </c>
      <c r="B283" s="46" t="s">
        <v>143</v>
      </c>
      <c r="C283" s="21"/>
      <c r="D283" s="21"/>
      <c r="E283" s="21"/>
      <c r="F283" s="104" t="s">
        <v>139</v>
      </c>
      <c r="G283" s="105" t="s">
        <v>224</v>
      </c>
      <c r="H283" s="106"/>
      <c r="I283" s="107"/>
    </row>
    <row r="284" spans="1:9" s="1" customFormat="1" x14ac:dyDescent="0.3">
      <c r="A284" s="109"/>
      <c r="B284" s="15" t="s">
        <v>116</v>
      </c>
      <c r="C284" s="23">
        <f>SUM(C292+C303+C314)</f>
        <v>0</v>
      </c>
      <c r="D284" s="23">
        <f>SUM(D292+D303+D314)</f>
        <v>0</v>
      </c>
      <c r="E284" s="23">
        <f>SUM(E292+E303+E314)</f>
        <v>0</v>
      </c>
      <c r="F284" s="104"/>
      <c r="G284" s="105"/>
      <c r="H284" s="106"/>
      <c r="I284" s="107"/>
    </row>
    <row r="285" spans="1:9" s="1" customFormat="1" x14ac:dyDescent="0.3">
      <c r="A285" s="109"/>
      <c r="B285" s="15" t="s">
        <v>9</v>
      </c>
      <c r="C285" s="23">
        <f>SUM(C293+C304+C315)</f>
        <v>0</v>
      </c>
      <c r="D285" s="23">
        <f>D293+D315+D304</f>
        <v>0</v>
      </c>
      <c r="E285" s="23">
        <f>E293+E315+E304</f>
        <v>0</v>
      </c>
      <c r="F285" s="104"/>
      <c r="G285" s="105"/>
      <c r="H285" s="106"/>
      <c r="I285" s="107"/>
    </row>
    <row r="286" spans="1:9" s="1" customFormat="1" x14ac:dyDescent="0.3">
      <c r="A286" s="109"/>
      <c r="B286" s="15" t="s">
        <v>10</v>
      </c>
      <c r="C286" s="23">
        <f>SUM(C294+C305+C316)</f>
        <v>0</v>
      </c>
      <c r="D286" s="23">
        <f>D294+D316+D305</f>
        <v>0</v>
      </c>
      <c r="E286" s="23">
        <f>E294+E316+E305</f>
        <v>0</v>
      </c>
      <c r="F286" s="104"/>
      <c r="G286" s="105"/>
      <c r="H286" s="106"/>
      <c r="I286" s="107"/>
    </row>
    <row r="287" spans="1:9" s="1" customFormat="1" x14ac:dyDescent="0.3">
      <c r="A287" s="109"/>
      <c r="B287" s="15" t="s">
        <v>11</v>
      </c>
      <c r="C287" s="21"/>
      <c r="D287" s="22"/>
      <c r="E287" s="22"/>
      <c r="F287" s="104"/>
      <c r="G287" s="105"/>
      <c r="H287" s="106"/>
      <c r="I287" s="107"/>
    </row>
    <row r="288" spans="1:9" s="1" customFormat="1" x14ac:dyDescent="0.3">
      <c r="A288" s="109"/>
      <c r="B288" s="15" t="s">
        <v>12</v>
      </c>
      <c r="C288" s="21"/>
      <c r="D288" s="22"/>
      <c r="E288" s="22"/>
      <c r="F288" s="104"/>
      <c r="G288" s="105"/>
      <c r="H288" s="106"/>
      <c r="I288" s="107"/>
    </row>
    <row r="289" spans="1:9" s="1" customFormat="1" x14ac:dyDescent="0.3">
      <c r="A289" s="109"/>
      <c r="B289" s="15" t="s">
        <v>69</v>
      </c>
      <c r="C289" s="21"/>
      <c r="D289" s="22"/>
      <c r="E289" s="22"/>
      <c r="F289" s="104"/>
      <c r="G289" s="105"/>
      <c r="H289" s="106"/>
      <c r="I289" s="107"/>
    </row>
    <row r="290" spans="1:9" s="1" customFormat="1" x14ac:dyDescent="0.3">
      <c r="A290" s="109"/>
      <c r="B290" s="15" t="s">
        <v>70</v>
      </c>
      <c r="C290" s="21"/>
      <c r="D290" s="22"/>
      <c r="E290" s="22"/>
      <c r="F290" s="104"/>
      <c r="G290" s="105"/>
      <c r="H290" s="106"/>
      <c r="I290" s="107"/>
    </row>
    <row r="291" spans="1:9" s="1" customFormat="1" ht="26.4" x14ac:dyDescent="0.3">
      <c r="A291" s="101" t="s">
        <v>41</v>
      </c>
      <c r="B291" s="46" t="s">
        <v>59</v>
      </c>
      <c r="C291" s="21"/>
      <c r="D291" s="22"/>
      <c r="E291" s="22"/>
      <c r="F291" s="105" t="s">
        <v>139</v>
      </c>
      <c r="G291" s="105" t="s">
        <v>224</v>
      </c>
      <c r="H291" s="106"/>
      <c r="I291" s="107"/>
    </row>
    <row r="292" spans="1:9" s="1" customFormat="1" x14ac:dyDescent="0.3">
      <c r="A292" s="102"/>
      <c r="B292" s="15" t="s">
        <v>116</v>
      </c>
      <c r="C292" s="23">
        <f>SUM(C293:C294)</f>
        <v>0</v>
      </c>
      <c r="D292" s="23">
        <f>SUM(D293:D294)</f>
        <v>0</v>
      </c>
      <c r="E292" s="23">
        <f>SUM(E293:E294)</f>
        <v>0</v>
      </c>
      <c r="F292" s="105"/>
      <c r="G292" s="105"/>
      <c r="H292" s="106"/>
      <c r="I292" s="107"/>
    </row>
    <row r="293" spans="1:9" s="1" customFormat="1" x14ac:dyDescent="0.3">
      <c r="A293" s="102"/>
      <c r="B293" s="15" t="s">
        <v>9</v>
      </c>
      <c r="C293" s="21">
        <v>0</v>
      </c>
      <c r="D293" s="21">
        <v>0</v>
      </c>
      <c r="E293" s="21">
        <v>0</v>
      </c>
      <c r="F293" s="105"/>
      <c r="G293" s="105"/>
      <c r="H293" s="106"/>
      <c r="I293" s="107"/>
    </row>
    <row r="294" spans="1:9" s="1" customFormat="1" x14ac:dyDescent="0.3">
      <c r="A294" s="102"/>
      <c r="B294" s="15" t="s">
        <v>10</v>
      </c>
      <c r="C294" s="23">
        <v>0</v>
      </c>
      <c r="D294" s="23">
        <v>0</v>
      </c>
      <c r="E294" s="23">
        <v>0</v>
      </c>
      <c r="F294" s="105"/>
      <c r="G294" s="105"/>
      <c r="H294" s="106"/>
      <c r="I294" s="107"/>
    </row>
    <row r="295" spans="1:9" s="1" customFormat="1" x14ac:dyDescent="0.3">
      <c r="A295" s="102"/>
      <c r="B295" s="15" t="s">
        <v>11</v>
      </c>
      <c r="C295" s="21"/>
      <c r="D295" s="22"/>
      <c r="E295" s="22"/>
      <c r="F295" s="105"/>
      <c r="G295" s="105"/>
      <c r="H295" s="106"/>
      <c r="I295" s="107"/>
    </row>
    <row r="296" spans="1:9" s="1" customFormat="1" x14ac:dyDescent="0.3">
      <c r="A296" s="102"/>
      <c r="B296" s="15" t="s">
        <v>12</v>
      </c>
      <c r="C296" s="21"/>
      <c r="D296" s="22"/>
      <c r="E296" s="22"/>
      <c r="F296" s="105"/>
      <c r="G296" s="105"/>
      <c r="H296" s="106"/>
      <c r="I296" s="107"/>
    </row>
    <row r="297" spans="1:9" s="1" customFormat="1" x14ac:dyDescent="0.3">
      <c r="A297" s="102"/>
      <c r="B297" s="15" t="s">
        <v>69</v>
      </c>
      <c r="C297" s="21"/>
      <c r="D297" s="22"/>
      <c r="E297" s="22"/>
      <c r="F297" s="105"/>
      <c r="G297" s="105"/>
      <c r="H297" s="106"/>
      <c r="I297" s="107"/>
    </row>
    <row r="298" spans="1:9" s="1" customFormat="1" x14ac:dyDescent="0.3">
      <c r="A298" s="102"/>
      <c r="B298" s="15" t="s">
        <v>70</v>
      </c>
      <c r="C298" s="21"/>
      <c r="D298" s="22"/>
      <c r="E298" s="22"/>
      <c r="F298" s="105"/>
      <c r="G298" s="105"/>
      <c r="H298" s="106"/>
      <c r="I298" s="107"/>
    </row>
    <row r="299" spans="1:9" s="1" customFormat="1" ht="46.95" customHeight="1" x14ac:dyDescent="0.3">
      <c r="A299" s="102"/>
      <c r="B299" s="42" t="s">
        <v>230</v>
      </c>
      <c r="C299" s="21"/>
      <c r="D299" s="22"/>
      <c r="E299" s="22"/>
      <c r="F299" s="44" t="s">
        <v>54</v>
      </c>
      <c r="G299" s="44" t="s">
        <v>138</v>
      </c>
      <c r="H299" s="44" t="s">
        <v>54</v>
      </c>
      <c r="I299" s="55"/>
    </row>
    <row r="300" spans="1:9" s="1" customFormat="1" x14ac:dyDescent="0.3">
      <c r="A300" s="102"/>
      <c r="B300" s="14" t="s">
        <v>106</v>
      </c>
      <c r="C300" s="21"/>
      <c r="D300" s="22"/>
      <c r="E300" s="22"/>
      <c r="F300" s="44"/>
      <c r="G300" s="45"/>
      <c r="H300" s="44"/>
      <c r="I300" s="55"/>
    </row>
    <row r="301" spans="1:9" s="1" customFormat="1" x14ac:dyDescent="0.3">
      <c r="A301" s="103"/>
      <c r="B301" s="14" t="s">
        <v>107</v>
      </c>
      <c r="C301" s="21"/>
      <c r="D301" s="22"/>
      <c r="E301" s="22"/>
      <c r="F301" s="44"/>
      <c r="G301" s="45"/>
      <c r="H301" s="44"/>
      <c r="I301" s="55"/>
    </row>
    <row r="302" spans="1:9" s="1" customFormat="1" ht="59.4" customHeight="1" x14ac:dyDescent="0.3">
      <c r="A302" s="101" t="s">
        <v>42</v>
      </c>
      <c r="B302" s="46" t="s">
        <v>53</v>
      </c>
      <c r="C302" s="21"/>
      <c r="D302" s="22"/>
      <c r="E302" s="22"/>
      <c r="F302" s="105" t="s">
        <v>139</v>
      </c>
      <c r="G302" s="105" t="s">
        <v>224</v>
      </c>
      <c r="H302" s="106"/>
      <c r="I302" s="121"/>
    </row>
    <row r="303" spans="1:9" s="1" customFormat="1" x14ac:dyDescent="0.3">
      <c r="A303" s="102"/>
      <c r="B303" s="15" t="s">
        <v>116</v>
      </c>
      <c r="C303" s="23">
        <f>SUM(C304:C305)</f>
        <v>0</v>
      </c>
      <c r="D303" s="23">
        <f>SUM(D304:D305)</f>
        <v>0</v>
      </c>
      <c r="E303" s="23">
        <f>SUM(E304:E305)</f>
        <v>0</v>
      </c>
      <c r="F303" s="105"/>
      <c r="G303" s="105"/>
      <c r="H303" s="106"/>
      <c r="I303" s="121"/>
    </row>
    <row r="304" spans="1:9" s="1" customFormat="1" x14ac:dyDescent="0.3">
      <c r="A304" s="102"/>
      <c r="B304" s="15" t="s">
        <v>9</v>
      </c>
      <c r="C304" s="21">
        <v>0</v>
      </c>
      <c r="D304" s="21">
        <v>0</v>
      </c>
      <c r="E304" s="21">
        <v>0</v>
      </c>
      <c r="F304" s="105"/>
      <c r="G304" s="105"/>
      <c r="H304" s="106"/>
      <c r="I304" s="121"/>
    </row>
    <row r="305" spans="1:9" s="1" customFormat="1" x14ac:dyDescent="0.3">
      <c r="A305" s="102"/>
      <c r="B305" s="15" t="s">
        <v>10</v>
      </c>
      <c r="C305" s="23">
        <v>0</v>
      </c>
      <c r="D305" s="23">
        <v>0</v>
      </c>
      <c r="E305" s="23">
        <v>0</v>
      </c>
      <c r="F305" s="105"/>
      <c r="G305" s="105"/>
      <c r="H305" s="106"/>
      <c r="I305" s="121"/>
    </row>
    <row r="306" spans="1:9" s="1" customFormat="1" x14ac:dyDescent="0.3">
      <c r="A306" s="102"/>
      <c r="B306" s="15" t="s">
        <v>11</v>
      </c>
      <c r="C306" s="21"/>
      <c r="D306" s="21"/>
      <c r="E306" s="21"/>
      <c r="F306" s="105"/>
      <c r="G306" s="105"/>
      <c r="H306" s="106"/>
      <c r="I306" s="121"/>
    </row>
    <row r="307" spans="1:9" s="1" customFormat="1" x14ac:dyDescent="0.3">
      <c r="A307" s="102"/>
      <c r="B307" s="15" t="s">
        <v>12</v>
      </c>
      <c r="C307" s="21"/>
      <c r="D307" s="22"/>
      <c r="E307" s="22"/>
      <c r="F307" s="105"/>
      <c r="G307" s="105"/>
      <c r="H307" s="106"/>
      <c r="I307" s="121"/>
    </row>
    <row r="308" spans="1:9" s="1" customFormat="1" x14ac:dyDescent="0.3">
      <c r="A308" s="102"/>
      <c r="B308" s="15" t="s">
        <v>69</v>
      </c>
      <c r="C308" s="21"/>
      <c r="D308" s="22"/>
      <c r="E308" s="22"/>
      <c r="F308" s="105"/>
      <c r="G308" s="105"/>
      <c r="H308" s="106"/>
      <c r="I308" s="121"/>
    </row>
    <row r="309" spans="1:9" s="1" customFormat="1" x14ac:dyDescent="0.3">
      <c r="A309" s="102"/>
      <c r="B309" s="15" t="s">
        <v>70</v>
      </c>
      <c r="C309" s="21"/>
      <c r="D309" s="22"/>
      <c r="E309" s="22"/>
      <c r="F309" s="105"/>
      <c r="G309" s="105"/>
      <c r="H309" s="106"/>
      <c r="I309" s="121"/>
    </row>
    <row r="310" spans="1:9" s="1" customFormat="1" ht="69" customHeight="1" x14ac:dyDescent="0.3">
      <c r="A310" s="102"/>
      <c r="B310" s="4" t="s">
        <v>231</v>
      </c>
      <c r="C310" s="21"/>
      <c r="D310" s="22"/>
      <c r="E310" s="22"/>
      <c r="F310" s="44" t="s">
        <v>54</v>
      </c>
      <c r="G310" s="91" t="s">
        <v>232</v>
      </c>
      <c r="H310" s="44" t="s">
        <v>54</v>
      </c>
      <c r="I310" s="55"/>
    </row>
    <row r="311" spans="1:9" s="1" customFormat="1" x14ac:dyDescent="0.3">
      <c r="A311" s="102"/>
      <c r="B311" s="14" t="s">
        <v>108</v>
      </c>
      <c r="C311" s="21"/>
      <c r="D311" s="22"/>
      <c r="E311" s="22"/>
      <c r="F311" s="44"/>
      <c r="G311" s="45"/>
      <c r="H311" s="44"/>
      <c r="I311" s="55"/>
    </row>
    <row r="312" spans="1:9" s="1" customFormat="1" x14ac:dyDescent="0.3">
      <c r="A312" s="103"/>
      <c r="B312" s="14" t="s">
        <v>109</v>
      </c>
      <c r="C312" s="21"/>
      <c r="D312" s="22"/>
      <c r="E312" s="22"/>
      <c r="F312" s="44"/>
      <c r="G312" s="45"/>
      <c r="H312" s="44"/>
      <c r="I312" s="55"/>
    </row>
    <row r="313" spans="1:9" s="1" customFormat="1" ht="39.6" x14ac:dyDescent="0.3">
      <c r="A313" s="101" t="s">
        <v>43</v>
      </c>
      <c r="B313" s="46" t="s">
        <v>60</v>
      </c>
      <c r="C313" s="21"/>
      <c r="D313" s="22"/>
      <c r="E313" s="22"/>
      <c r="F313" s="105" t="s">
        <v>139</v>
      </c>
      <c r="G313" s="105" t="s">
        <v>224</v>
      </c>
      <c r="H313" s="121"/>
      <c r="I313" s="122"/>
    </row>
    <row r="314" spans="1:9" s="1" customFormat="1" x14ac:dyDescent="0.3">
      <c r="A314" s="102"/>
      <c r="B314" s="15" t="s">
        <v>116</v>
      </c>
      <c r="C314" s="23">
        <f>SUM(C315:C316)</f>
        <v>0</v>
      </c>
      <c r="D314" s="23">
        <f>SUM(D315:D316)</f>
        <v>0</v>
      </c>
      <c r="E314" s="23">
        <f>SUM(E315:E316)</f>
        <v>0</v>
      </c>
      <c r="F314" s="105"/>
      <c r="G314" s="105"/>
      <c r="H314" s="121"/>
      <c r="I314" s="123"/>
    </row>
    <row r="315" spans="1:9" s="1" customFormat="1" x14ac:dyDescent="0.3">
      <c r="A315" s="102"/>
      <c r="B315" s="15" t="s">
        <v>9</v>
      </c>
      <c r="C315" s="21">
        <v>0</v>
      </c>
      <c r="D315" s="21">
        <v>0</v>
      </c>
      <c r="E315" s="21">
        <v>0</v>
      </c>
      <c r="F315" s="105"/>
      <c r="G315" s="105"/>
      <c r="H315" s="121"/>
      <c r="I315" s="123"/>
    </row>
    <row r="316" spans="1:9" s="1" customFormat="1" x14ac:dyDescent="0.3">
      <c r="A316" s="102"/>
      <c r="B316" s="15" t="s">
        <v>10</v>
      </c>
      <c r="C316" s="23">
        <v>0</v>
      </c>
      <c r="D316" s="23">
        <v>0</v>
      </c>
      <c r="E316" s="23">
        <v>0</v>
      </c>
      <c r="F316" s="105"/>
      <c r="G316" s="105"/>
      <c r="H316" s="121"/>
      <c r="I316" s="123"/>
    </row>
    <row r="317" spans="1:9" s="1" customFormat="1" x14ac:dyDescent="0.3">
      <c r="A317" s="102"/>
      <c r="B317" s="15" t="s">
        <v>11</v>
      </c>
      <c r="C317" s="21"/>
      <c r="D317" s="22"/>
      <c r="E317" s="22"/>
      <c r="F317" s="105"/>
      <c r="G317" s="105"/>
      <c r="H317" s="121"/>
      <c r="I317" s="123"/>
    </row>
    <row r="318" spans="1:9" s="1" customFormat="1" x14ac:dyDescent="0.3">
      <c r="A318" s="102"/>
      <c r="B318" s="15" t="s">
        <v>12</v>
      </c>
      <c r="C318" s="21"/>
      <c r="D318" s="22"/>
      <c r="E318" s="22"/>
      <c r="F318" s="105"/>
      <c r="G318" s="105"/>
      <c r="H318" s="121"/>
      <c r="I318" s="123"/>
    </row>
    <row r="319" spans="1:9" s="1" customFormat="1" x14ac:dyDescent="0.3">
      <c r="A319" s="102"/>
      <c r="B319" s="15" t="s">
        <v>69</v>
      </c>
      <c r="C319" s="21"/>
      <c r="D319" s="22"/>
      <c r="E319" s="22"/>
      <c r="F319" s="105"/>
      <c r="G319" s="105"/>
      <c r="H319" s="121"/>
      <c r="I319" s="123"/>
    </row>
    <row r="320" spans="1:9" s="1" customFormat="1" x14ac:dyDescent="0.3">
      <c r="A320" s="102"/>
      <c r="B320" s="15" t="s">
        <v>70</v>
      </c>
      <c r="C320" s="21"/>
      <c r="D320" s="22"/>
      <c r="E320" s="22"/>
      <c r="F320" s="105"/>
      <c r="G320" s="105"/>
      <c r="H320" s="121"/>
      <c r="I320" s="124"/>
    </row>
    <row r="321" spans="1:9" s="1" customFormat="1" ht="45.6" customHeight="1" x14ac:dyDescent="0.3">
      <c r="A321" s="102"/>
      <c r="B321" s="42" t="s">
        <v>186</v>
      </c>
      <c r="C321" s="21"/>
      <c r="D321" s="21"/>
      <c r="E321" s="21"/>
      <c r="F321" s="44" t="s">
        <v>54</v>
      </c>
      <c r="G321" s="44" t="s">
        <v>263</v>
      </c>
      <c r="H321" s="44" t="s">
        <v>54</v>
      </c>
      <c r="I321" s="55"/>
    </row>
    <row r="322" spans="1:9" s="1" customFormat="1" x14ac:dyDescent="0.3">
      <c r="A322" s="102"/>
      <c r="B322" s="14" t="s">
        <v>110</v>
      </c>
      <c r="C322" s="21"/>
      <c r="D322" s="22"/>
      <c r="E322" s="22"/>
      <c r="F322" s="44"/>
      <c r="G322" s="45"/>
      <c r="H322" s="44"/>
      <c r="I322" s="55"/>
    </row>
    <row r="323" spans="1:9" s="1" customFormat="1" x14ac:dyDescent="0.3">
      <c r="A323" s="103"/>
      <c r="B323" s="14" t="s">
        <v>111</v>
      </c>
      <c r="C323" s="21"/>
      <c r="D323" s="22"/>
      <c r="E323" s="22"/>
      <c r="F323" s="44"/>
      <c r="G323" s="45"/>
      <c r="H323" s="44"/>
      <c r="I323" s="55"/>
    </row>
    <row r="324" spans="1:9" s="1" customFormat="1" ht="39.6" x14ac:dyDescent="0.3">
      <c r="A324" s="109" t="s">
        <v>44</v>
      </c>
      <c r="B324" s="46" t="s">
        <v>142</v>
      </c>
      <c r="C324" s="21"/>
      <c r="D324" s="22"/>
      <c r="E324" s="22"/>
      <c r="F324" s="104" t="s">
        <v>139</v>
      </c>
      <c r="G324" s="105" t="s">
        <v>224</v>
      </c>
      <c r="H324" s="106"/>
      <c r="I324" s="107"/>
    </row>
    <row r="325" spans="1:9" s="1" customFormat="1" x14ac:dyDescent="0.3">
      <c r="A325" s="109"/>
      <c r="B325" s="15" t="s">
        <v>116</v>
      </c>
      <c r="C325" s="23">
        <f>SUM(C333+C344)</f>
        <v>0</v>
      </c>
      <c r="D325" s="23">
        <f t="shared" ref="D325:E327" si="9">D333+D344</f>
        <v>0</v>
      </c>
      <c r="E325" s="23">
        <f t="shared" si="9"/>
        <v>0</v>
      </c>
      <c r="F325" s="104"/>
      <c r="G325" s="105"/>
      <c r="H325" s="106"/>
      <c r="I325" s="107"/>
    </row>
    <row r="326" spans="1:9" s="1" customFormat="1" x14ac:dyDescent="0.3">
      <c r="A326" s="109"/>
      <c r="B326" s="15" t="s">
        <v>9</v>
      </c>
      <c r="C326" s="23">
        <f>SUM(C334+C345)</f>
        <v>0</v>
      </c>
      <c r="D326" s="23">
        <f t="shared" si="9"/>
        <v>0</v>
      </c>
      <c r="E326" s="23">
        <f t="shared" si="9"/>
        <v>0</v>
      </c>
      <c r="F326" s="104"/>
      <c r="G326" s="105"/>
      <c r="H326" s="106"/>
      <c r="I326" s="107"/>
    </row>
    <row r="327" spans="1:9" s="1" customFormat="1" x14ac:dyDescent="0.3">
      <c r="A327" s="109"/>
      <c r="B327" s="15" t="s">
        <v>10</v>
      </c>
      <c r="C327" s="23">
        <f>SUM(C335+C346)</f>
        <v>0</v>
      </c>
      <c r="D327" s="23">
        <f t="shared" si="9"/>
        <v>0</v>
      </c>
      <c r="E327" s="23">
        <f t="shared" si="9"/>
        <v>0</v>
      </c>
      <c r="F327" s="104"/>
      <c r="G327" s="105"/>
      <c r="H327" s="106"/>
      <c r="I327" s="107"/>
    </row>
    <row r="328" spans="1:9" s="1" customFormat="1" x14ac:dyDescent="0.3">
      <c r="A328" s="109"/>
      <c r="B328" s="15" t="s">
        <v>11</v>
      </c>
      <c r="C328" s="21"/>
      <c r="D328" s="21"/>
      <c r="E328" s="21"/>
      <c r="F328" s="104"/>
      <c r="G328" s="105"/>
      <c r="H328" s="106"/>
      <c r="I328" s="107"/>
    </row>
    <row r="329" spans="1:9" s="1" customFormat="1" x14ac:dyDescent="0.3">
      <c r="A329" s="109"/>
      <c r="B329" s="15" t="s">
        <v>12</v>
      </c>
      <c r="C329" s="21"/>
      <c r="D329" s="21"/>
      <c r="E329" s="21"/>
      <c r="F329" s="104"/>
      <c r="G329" s="105"/>
      <c r="H329" s="106"/>
      <c r="I329" s="107"/>
    </row>
    <row r="330" spans="1:9" s="1" customFormat="1" x14ac:dyDescent="0.3">
      <c r="A330" s="109"/>
      <c r="B330" s="15" t="s">
        <v>69</v>
      </c>
      <c r="C330" s="21"/>
      <c r="D330" s="21"/>
      <c r="E330" s="21"/>
      <c r="F330" s="104"/>
      <c r="G330" s="105"/>
      <c r="H330" s="106"/>
      <c r="I330" s="107"/>
    </row>
    <row r="331" spans="1:9" s="1" customFormat="1" x14ac:dyDescent="0.3">
      <c r="A331" s="109"/>
      <c r="B331" s="15" t="s">
        <v>70</v>
      </c>
      <c r="C331" s="21"/>
      <c r="D331" s="21"/>
      <c r="E331" s="21"/>
      <c r="F331" s="104"/>
      <c r="G331" s="105"/>
      <c r="H331" s="106"/>
      <c r="I331" s="107"/>
    </row>
    <row r="332" spans="1:9" s="1" customFormat="1" ht="39.6" x14ac:dyDescent="0.3">
      <c r="A332" s="101" t="s">
        <v>45</v>
      </c>
      <c r="B332" s="46" t="s">
        <v>141</v>
      </c>
      <c r="C332" s="21"/>
      <c r="D332" s="21"/>
      <c r="E332" s="21"/>
      <c r="F332" s="105" t="s">
        <v>139</v>
      </c>
      <c r="G332" s="105" t="s">
        <v>224</v>
      </c>
      <c r="H332" s="106"/>
      <c r="I332" s="107"/>
    </row>
    <row r="333" spans="1:9" s="1" customFormat="1" x14ac:dyDescent="0.3">
      <c r="A333" s="102"/>
      <c r="B333" s="15" t="s">
        <v>116</v>
      </c>
      <c r="C333" s="23">
        <v>0</v>
      </c>
      <c r="D333" s="23">
        <f>SUM(D334:D335)</f>
        <v>0</v>
      </c>
      <c r="E333" s="23">
        <f>SUM(E334:E335)</f>
        <v>0</v>
      </c>
      <c r="F333" s="105"/>
      <c r="G333" s="105"/>
      <c r="H333" s="106"/>
      <c r="I333" s="107"/>
    </row>
    <row r="334" spans="1:9" s="1" customFormat="1" x14ac:dyDescent="0.3">
      <c r="A334" s="102"/>
      <c r="B334" s="15" t="s">
        <v>9</v>
      </c>
      <c r="C334" s="21">
        <v>0</v>
      </c>
      <c r="D334" s="21">
        <v>0</v>
      </c>
      <c r="E334" s="21">
        <v>0</v>
      </c>
      <c r="F334" s="105"/>
      <c r="G334" s="105"/>
      <c r="H334" s="106"/>
      <c r="I334" s="107"/>
    </row>
    <row r="335" spans="1:9" s="1" customFormat="1" x14ac:dyDescent="0.3">
      <c r="A335" s="102"/>
      <c r="B335" s="15" t="s">
        <v>10</v>
      </c>
      <c r="C335" s="23">
        <v>0</v>
      </c>
      <c r="D335" s="23">
        <v>0</v>
      </c>
      <c r="E335" s="23">
        <v>0</v>
      </c>
      <c r="F335" s="105"/>
      <c r="G335" s="105"/>
      <c r="H335" s="106"/>
      <c r="I335" s="107"/>
    </row>
    <row r="336" spans="1:9" s="1" customFormat="1" x14ac:dyDescent="0.3">
      <c r="A336" s="102"/>
      <c r="B336" s="15" t="s">
        <v>11</v>
      </c>
      <c r="C336" s="21"/>
      <c r="D336" s="21"/>
      <c r="E336" s="21"/>
      <c r="F336" s="105"/>
      <c r="G336" s="105"/>
      <c r="H336" s="106"/>
      <c r="I336" s="107"/>
    </row>
    <row r="337" spans="1:9" s="1" customFormat="1" x14ac:dyDescent="0.3">
      <c r="A337" s="102"/>
      <c r="B337" s="15" t="s">
        <v>12</v>
      </c>
      <c r="C337" s="21"/>
      <c r="D337" s="21"/>
      <c r="E337" s="21"/>
      <c r="F337" s="105"/>
      <c r="G337" s="105"/>
      <c r="H337" s="106"/>
      <c r="I337" s="107"/>
    </row>
    <row r="338" spans="1:9" s="1" customFormat="1" x14ac:dyDescent="0.3">
      <c r="A338" s="102"/>
      <c r="B338" s="15" t="s">
        <v>69</v>
      </c>
      <c r="C338" s="21"/>
      <c r="D338" s="21"/>
      <c r="E338" s="21"/>
      <c r="F338" s="105"/>
      <c r="G338" s="105"/>
      <c r="H338" s="106"/>
      <c r="I338" s="107"/>
    </row>
    <row r="339" spans="1:9" s="1" customFormat="1" x14ac:dyDescent="0.3">
      <c r="A339" s="102"/>
      <c r="B339" s="15" t="s">
        <v>70</v>
      </c>
      <c r="C339" s="21"/>
      <c r="D339" s="21"/>
      <c r="E339" s="21"/>
      <c r="F339" s="105"/>
      <c r="G339" s="105"/>
      <c r="H339" s="106"/>
      <c r="I339" s="107"/>
    </row>
    <row r="340" spans="1:9" s="1" customFormat="1" ht="45.6" customHeight="1" x14ac:dyDescent="0.3">
      <c r="A340" s="102"/>
      <c r="B340" s="42" t="s">
        <v>233</v>
      </c>
      <c r="C340" s="21"/>
      <c r="D340" s="21"/>
      <c r="E340" s="21"/>
      <c r="F340" s="44" t="s">
        <v>54</v>
      </c>
      <c r="G340" s="44" t="s">
        <v>138</v>
      </c>
      <c r="H340" s="44" t="s">
        <v>54</v>
      </c>
      <c r="I340" s="55"/>
    </row>
    <row r="341" spans="1:9" s="1" customFormat="1" x14ac:dyDescent="0.3">
      <c r="A341" s="102"/>
      <c r="B341" s="14" t="s">
        <v>112</v>
      </c>
      <c r="C341" s="21"/>
      <c r="D341" s="21"/>
      <c r="E341" s="21"/>
      <c r="F341" s="44"/>
      <c r="G341" s="45"/>
      <c r="H341" s="44"/>
      <c r="I341" s="55"/>
    </row>
    <row r="342" spans="1:9" s="1" customFormat="1" x14ac:dyDescent="0.3">
      <c r="A342" s="103"/>
      <c r="B342" s="14" t="s">
        <v>113</v>
      </c>
      <c r="C342" s="21"/>
      <c r="D342" s="21"/>
      <c r="E342" s="21"/>
      <c r="F342" s="44"/>
      <c r="G342" s="45"/>
      <c r="H342" s="44"/>
      <c r="I342" s="55"/>
    </row>
    <row r="343" spans="1:9" s="1" customFormat="1" ht="56.4" customHeight="1" x14ac:dyDescent="0.3">
      <c r="A343" s="101" t="s">
        <v>46</v>
      </c>
      <c r="B343" s="46" t="s">
        <v>61</v>
      </c>
      <c r="C343" s="21"/>
      <c r="D343" s="21"/>
      <c r="E343" s="21"/>
      <c r="F343" s="105" t="s">
        <v>139</v>
      </c>
      <c r="G343" s="105" t="s">
        <v>224</v>
      </c>
      <c r="H343" s="106"/>
      <c r="I343" s="107"/>
    </row>
    <row r="344" spans="1:9" s="1" customFormat="1" x14ac:dyDescent="0.3">
      <c r="A344" s="102"/>
      <c r="B344" s="15" t="s">
        <v>116</v>
      </c>
      <c r="C344" s="23">
        <f>SUM(C345:C346)</f>
        <v>0</v>
      </c>
      <c r="D344" s="23">
        <f>SUM(D345:D346)</f>
        <v>0</v>
      </c>
      <c r="E344" s="23">
        <f>SUM(E345:E346)</f>
        <v>0</v>
      </c>
      <c r="F344" s="105"/>
      <c r="G344" s="105"/>
      <c r="H344" s="106"/>
      <c r="I344" s="107"/>
    </row>
    <row r="345" spans="1:9" s="1" customFormat="1" x14ac:dyDescent="0.3">
      <c r="A345" s="102"/>
      <c r="B345" s="15" t="s">
        <v>9</v>
      </c>
      <c r="C345" s="21">
        <v>0</v>
      </c>
      <c r="D345" s="21">
        <v>0</v>
      </c>
      <c r="E345" s="21">
        <v>0</v>
      </c>
      <c r="F345" s="105"/>
      <c r="G345" s="105"/>
      <c r="H345" s="106"/>
      <c r="I345" s="107"/>
    </row>
    <row r="346" spans="1:9" s="1" customFormat="1" x14ac:dyDescent="0.3">
      <c r="A346" s="102"/>
      <c r="B346" s="15" t="s">
        <v>10</v>
      </c>
      <c r="C346" s="23">
        <v>0</v>
      </c>
      <c r="D346" s="23">
        <v>0</v>
      </c>
      <c r="E346" s="23">
        <v>0</v>
      </c>
      <c r="F346" s="105"/>
      <c r="G346" s="105"/>
      <c r="H346" s="106"/>
      <c r="I346" s="107"/>
    </row>
    <row r="347" spans="1:9" s="1" customFormat="1" x14ac:dyDescent="0.3">
      <c r="A347" s="102"/>
      <c r="B347" s="15" t="s">
        <v>11</v>
      </c>
      <c r="C347" s="21"/>
      <c r="D347" s="22"/>
      <c r="E347" s="22"/>
      <c r="F347" s="105"/>
      <c r="G347" s="105"/>
      <c r="H347" s="106"/>
      <c r="I347" s="107"/>
    </row>
    <row r="348" spans="1:9" s="1" customFormat="1" x14ac:dyDescent="0.3">
      <c r="A348" s="102"/>
      <c r="B348" s="15" t="s">
        <v>12</v>
      </c>
      <c r="C348" s="21"/>
      <c r="D348" s="22"/>
      <c r="E348" s="22"/>
      <c r="F348" s="105"/>
      <c r="G348" s="105"/>
      <c r="H348" s="106"/>
      <c r="I348" s="107"/>
    </row>
    <row r="349" spans="1:9" s="1" customFormat="1" x14ac:dyDescent="0.3">
      <c r="A349" s="102"/>
      <c r="B349" s="15" t="s">
        <v>69</v>
      </c>
      <c r="C349" s="21"/>
      <c r="D349" s="22"/>
      <c r="E349" s="22"/>
      <c r="F349" s="105"/>
      <c r="G349" s="105"/>
      <c r="H349" s="106"/>
      <c r="I349" s="107"/>
    </row>
    <row r="350" spans="1:9" s="1" customFormat="1" x14ac:dyDescent="0.3">
      <c r="A350" s="102"/>
      <c r="B350" s="15" t="s">
        <v>70</v>
      </c>
      <c r="C350" s="21"/>
      <c r="D350" s="22"/>
      <c r="E350" s="22"/>
      <c r="F350" s="105"/>
      <c r="G350" s="105"/>
      <c r="H350" s="106"/>
      <c r="I350" s="107"/>
    </row>
    <row r="351" spans="1:9" s="1" customFormat="1" x14ac:dyDescent="0.3">
      <c r="A351" s="102"/>
      <c r="B351" s="14" t="s">
        <v>114</v>
      </c>
      <c r="C351" s="21"/>
      <c r="D351" s="22"/>
      <c r="E351" s="22"/>
      <c r="F351" s="44"/>
      <c r="G351" s="45"/>
      <c r="H351" s="44"/>
      <c r="I351" s="55"/>
    </row>
    <row r="352" spans="1:9" s="1" customFormat="1" x14ac:dyDescent="0.3">
      <c r="A352" s="103"/>
      <c r="B352" s="14" t="s">
        <v>115</v>
      </c>
      <c r="C352" s="21"/>
      <c r="D352" s="22"/>
      <c r="E352" s="22"/>
      <c r="F352" s="44"/>
      <c r="G352" s="45"/>
      <c r="H352" s="44"/>
      <c r="I352" s="55"/>
    </row>
    <row r="353" spans="1:9" s="1" customFormat="1" ht="39.6" x14ac:dyDescent="0.3">
      <c r="A353" s="109" t="s">
        <v>47</v>
      </c>
      <c r="B353" s="46" t="s">
        <v>140</v>
      </c>
      <c r="C353" s="21"/>
      <c r="D353" s="22"/>
      <c r="E353" s="22"/>
      <c r="F353" s="104" t="s">
        <v>139</v>
      </c>
      <c r="G353" s="105" t="s">
        <v>224</v>
      </c>
      <c r="H353" s="106"/>
      <c r="I353" s="121"/>
    </row>
    <row r="354" spans="1:9" s="1" customFormat="1" x14ac:dyDescent="0.3">
      <c r="A354" s="109"/>
      <c r="B354" s="15" t="s">
        <v>116</v>
      </c>
      <c r="C354" s="23">
        <f>C362</f>
        <v>0</v>
      </c>
      <c r="D354" s="23">
        <f>D362</f>
        <v>0</v>
      </c>
      <c r="E354" s="23">
        <f>E362</f>
        <v>0</v>
      </c>
      <c r="F354" s="104"/>
      <c r="G354" s="105"/>
      <c r="H354" s="106"/>
      <c r="I354" s="121"/>
    </row>
    <row r="355" spans="1:9" s="1" customFormat="1" x14ac:dyDescent="0.3">
      <c r="A355" s="109"/>
      <c r="B355" s="15" t="s">
        <v>9</v>
      </c>
      <c r="C355" s="21">
        <v>0</v>
      </c>
      <c r="D355" s="21">
        <v>0</v>
      </c>
      <c r="E355" s="21">
        <v>0</v>
      </c>
      <c r="F355" s="104"/>
      <c r="G355" s="105"/>
      <c r="H355" s="106"/>
      <c r="I355" s="121"/>
    </row>
    <row r="356" spans="1:9" s="1" customFormat="1" x14ac:dyDescent="0.3">
      <c r="A356" s="109"/>
      <c r="B356" s="15" t="s">
        <v>10</v>
      </c>
      <c r="C356" s="23">
        <f>C364</f>
        <v>0</v>
      </c>
      <c r="D356" s="23">
        <f>D364</f>
        <v>0</v>
      </c>
      <c r="E356" s="23">
        <f>E364</f>
        <v>0</v>
      </c>
      <c r="F356" s="104"/>
      <c r="G356" s="105"/>
      <c r="H356" s="106"/>
      <c r="I356" s="121"/>
    </row>
    <row r="357" spans="1:9" s="1" customFormat="1" x14ac:dyDescent="0.3">
      <c r="A357" s="109"/>
      <c r="B357" s="15" t="s">
        <v>11</v>
      </c>
      <c r="C357" s="21"/>
      <c r="D357" s="22"/>
      <c r="E357" s="22"/>
      <c r="F357" s="104"/>
      <c r="G357" s="105"/>
      <c r="H357" s="106"/>
      <c r="I357" s="121"/>
    </row>
    <row r="358" spans="1:9" s="1" customFormat="1" x14ac:dyDescent="0.3">
      <c r="A358" s="109"/>
      <c r="B358" s="15" t="s">
        <v>12</v>
      </c>
      <c r="C358" s="21"/>
      <c r="D358" s="22"/>
      <c r="E358" s="22"/>
      <c r="F358" s="104"/>
      <c r="G358" s="105"/>
      <c r="H358" s="106"/>
      <c r="I358" s="121"/>
    </row>
    <row r="359" spans="1:9" s="1" customFormat="1" x14ac:dyDescent="0.3">
      <c r="A359" s="109"/>
      <c r="B359" s="15" t="s">
        <v>69</v>
      </c>
      <c r="C359" s="21"/>
      <c r="D359" s="22"/>
      <c r="E359" s="22"/>
      <c r="F359" s="104"/>
      <c r="G359" s="105"/>
      <c r="H359" s="106"/>
      <c r="I359" s="121"/>
    </row>
    <row r="360" spans="1:9" s="1" customFormat="1" x14ac:dyDescent="0.3">
      <c r="A360" s="109"/>
      <c r="B360" s="15" t="s">
        <v>70</v>
      </c>
      <c r="C360" s="21"/>
      <c r="D360" s="22"/>
      <c r="E360" s="22"/>
      <c r="F360" s="104"/>
      <c r="G360" s="105"/>
      <c r="H360" s="106"/>
      <c r="I360" s="121"/>
    </row>
    <row r="361" spans="1:9" s="1" customFormat="1" ht="56.4" customHeight="1" x14ac:dyDescent="0.3">
      <c r="A361" s="101" t="s">
        <v>48</v>
      </c>
      <c r="B361" s="46" t="s">
        <v>124</v>
      </c>
      <c r="C361" s="21"/>
      <c r="D361" s="22"/>
      <c r="E361" s="22"/>
      <c r="F361" s="105" t="s">
        <v>139</v>
      </c>
      <c r="G361" s="105" t="s">
        <v>224</v>
      </c>
      <c r="H361" s="106"/>
      <c r="I361" s="107"/>
    </row>
    <row r="362" spans="1:9" s="1" customFormat="1" x14ac:dyDescent="0.3">
      <c r="A362" s="102"/>
      <c r="B362" s="15" t="s">
        <v>116</v>
      </c>
      <c r="C362" s="23">
        <f>SUM(C363:C364)</f>
        <v>0</v>
      </c>
      <c r="D362" s="23">
        <f>SUM(D363:D364)</f>
        <v>0</v>
      </c>
      <c r="E362" s="23">
        <f>SUM(E363:E364)</f>
        <v>0</v>
      </c>
      <c r="F362" s="105"/>
      <c r="G362" s="105"/>
      <c r="H362" s="106"/>
      <c r="I362" s="107"/>
    </row>
    <row r="363" spans="1:9" s="1" customFormat="1" x14ac:dyDescent="0.3">
      <c r="A363" s="102"/>
      <c r="B363" s="15" t="s">
        <v>9</v>
      </c>
      <c r="C363" s="21">
        <v>0</v>
      </c>
      <c r="D363" s="21">
        <v>0</v>
      </c>
      <c r="E363" s="21">
        <v>0</v>
      </c>
      <c r="F363" s="105"/>
      <c r="G363" s="105"/>
      <c r="H363" s="106"/>
      <c r="I363" s="107"/>
    </row>
    <row r="364" spans="1:9" s="1" customFormat="1" x14ac:dyDescent="0.3">
      <c r="A364" s="102"/>
      <c r="B364" s="15" t="s">
        <v>10</v>
      </c>
      <c r="C364" s="23">
        <v>0</v>
      </c>
      <c r="D364" s="23">
        <v>0</v>
      </c>
      <c r="E364" s="23">
        <v>0</v>
      </c>
      <c r="F364" s="105"/>
      <c r="G364" s="105"/>
      <c r="H364" s="106"/>
      <c r="I364" s="107"/>
    </row>
    <row r="365" spans="1:9" s="1" customFormat="1" x14ac:dyDescent="0.3">
      <c r="A365" s="102"/>
      <c r="B365" s="15" t="s">
        <v>11</v>
      </c>
      <c r="C365" s="21"/>
      <c r="D365" s="22"/>
      <c r="E365" s="22"/>
      <c r="F365" s="105"/>
      <c r="G365" s="105"/>
      <c r="H365" s="106"/>
      <c r="I365" s="107"/>
    </row>
    <row r="366" spans="1:9" s="1" customFormat="1" x14ac:dyDescent="0.3">
      <c r="A366" s="102"/>
      <c r="B366" s="15" t="s">
        <v>12</v>
      </c>
      <c r="C366" s="21"/>
      <c r="D366" s="22"/>
      <c r="E366" s="22"/>
      <c r="F366" s="105"/>
      <c r="G366" s="105"/>
      <c r="H366" s="106"/>
      <c r="I366" s="107"/>
    </row>
    <row r="367" spans="1:9" s="1" customFormat="1" x14ac:dyDescent="0.3">
      <c r="A367" s="102"/>
      <c r="B367" s="15" t="s">
        <v>69</v>
      </c>
      <c r="C367" s="21"/>
      <c r="D367" s="22"/>
      <c r="E367" s="22"/>
      <c r="F367" s="105"/>
      <c r="G367" s="105"/>
      <c r="H367" s="106"/>
      <c r="I367" s="107"/>
    </row>
    <row r="368" spans="1:9" s="1" customFormat="1" x14ac:dyDescent="0.3">
      <c r="A368" s="102"/>
      <c r="B368" s="15" t="s">
        <v>70</v>
      </c>
      <c r="C368" s="21"/>
      <c r="D368" s="22"/>
      <c r="E368" s="22"/>
      <c r="F368" s="105"/>
      <c r="G368" s="105"/>
      <c r="H368" s="106"/>
      <c r="I368" s="107"/>
    </row>
    <row r="369" spans="1:9" s="1" customFormat="1" ht="31.2" customHeight="1" x14ac:dyDescent="0.3">
      <c r="A369" s="108" t="s">
        <v>181</v>
      </c>
      <c r="B369" s="108"/>
      <c r="C369" s="108"/>
      <c r="D369" s="108"/>
      <c r="E369" s="108"/>
      <c r="F369" s="108"/>
      <c r="G369" s="108"/>
      <c r="H369" s="108"/>
      <c r="I369" s="108"/>
    </row>
    <row r="370" spans="1:9" s="1" customFormat="1" x14ac:dyDescent="0.3">
      <c r="A370" s="109"/>
      <c r="B370" s="15" t="s">
        <v>71</v>
      </c>
      <c r="C370" s="62">
        <f>C371+C372</f>
        <v>56676.403709999999</v>
      </c>
      <c r="D370" s="62">
        <f>D371+D372</f>
        <v>29145.471369999999</v>
      </c>
      <c r="E370" s="62">
        <f>E371+E372</f>
        <v>28740.46069</v>
      </c>
      <c r="F370" s="47"/>
      <c r="G370" s="50"/>
      <c r="H370" s="35"/>
      <c r="I370" s="36"/>
    </row>
    <row r="371" spans="1:9" s="1" customFormat="1" x14ac:dyDescent="0.3">
      <c r="A371" s="109"/>
      <c r="B371" s="15" t="s">
        <v>9</v>
      </c>
      <c r="C371" s="62">
        <f>C379+C387</f>
        <v>0</v>
      </c>
      <c r="D371" s="62">
        <f t="shared" ref="D371:E371" si="10">D379+D387</f>
        <v>0</v>
      </c>
      <c r="E371" s="62">
        <f t="shared" si="10"/>
        <v>0</v>
      </c>
      <c r="F371" s="48"/>
      <c r="G371" s="51"/>
      <c r="H371" s="33"/>
      <c r="I371" s="57"/>
    </row>
    <row r="372" spans="1:9" s="1" customFormat="1" x14ac:dyDescent="0.3">
      <c r="A372" s="109"/>
      <c r="B372" s="15" t="s">
        <v>10</v>
      </c>
      <c r="C372" s="62">
        <f>C380+C388</f>
        <v>56676.403709999999</v>
      </c>
      <c r="D372" s="62">
        <f>D380+D388</f>
        <v>29145.471369999999</v>
      </c>
      <c r="E372" s="62">
        <f>E380+E388</f>
        <v>28740.46069</v>
      </c>
      <c r="F372" s="48"/>
      <c r="G372" s="51"/>
      <c r="H372" s="33"/>
      <c r="I372" s="57"/>
    </row>
    <row r="373" spans="1:9" s="1" customFormat="1" x14ac:dyDescent="0.3">
      <c r="A373" s="109"/>
      <c r="B373" s="15" t="s">
        <v>11</v>
      </c>
      <c r="C373" s="62"/>
      <c r="D373" s="63"/>
      <c r="E373" s="63"/>
      <c r="F373" s="48"/>
      <c r="G373" s="51"/>
      <c r="H373" s="33"/>
      <c r="I373" s="57"/>
    </row>
    <row r="374" spans="1:9" s="1" customFormat="1" x14ac:dyDescent="0.3">
      <c r="A374" s="109"/>
      <c r="B374" s="15" t="s">
        <v>12</v>
      </c>
      <c r="C374" s="63"/>
      <c r="D374" s="63"/>
      <c r="E374" s="63"/>
      <c r="F374" s="48"/>
      <c r="G374" s="51"/>
      <c r="H374" s="33"/>
      <c r="I374" s="57"/>
    </row>
    <row r="375" spans="1:9" s="1" customFormat="1" x14ac:dyDescent="0.3">
      <c r="A375" s="109"/>
      <c r="B375" s="15" t="s">
        <v>69</v>
      </c>
      <c r="C375" s="62"/>
      <c r="D375" s="63"/>
      <c r="E375" s="63"/>
      <c r="F375" s="48"/>
      <c r="G375" s="51"/>
      <c r="H375" s="33"/>
      <c r="I375" s="57"/>
    </row>
    <row r="376" spans="1:9" s="1" customFormat="1" x14ac:dyDescent="0.3">
      <c r="A376" s="109"/>
      <c r="B376" s="15" t="s">
        <v>70</v>
      </c>
      <c r="C376" s="62"/>
      <c r="D376" s="63"/>
      <c r="E376" s="63"/>
      <c r="F376" s="49"/>
      <c r="G376" s="52"/>
      <c r="H376" s="34"/>
      <c r="I376" s="58"/>
    </row>
    <row r="377" spans="1:9" s="1" customFormat="1" ht="50.4" customHeight="1" x14ac:dyDescent="0.3">
      <c r="A377" s="109" t="s">
        <v>49</v>
      </c>
      <c r="B377" s="46" t="s">
        <v>125</v>
      </c>
      <c r="C377" s="62"/>
      <c r="D377" s="63"/>
      <c r="E377" s="63"/>
      <c r="F377" s="104" t="s">
        <v>139</v>
      </c>
      <c r="G377" s="105" t="s">
        <v>224</v>
      </c>
      <c r="H377" s="106"/>
      <c r="I377" s="107"/>
    </row>
    <row r="378" spans="1:9" s="1" customFormat="1" x14ac:dyDescent="0.3">
      <c r="A378" s="109"/>
      <c r="B378" s="15" t="s">
        <v>116</v>
      </c>
      <c r="C378" s="65">
        <f>SUM(C379:C380)</f>
        <v>52333.034209999998</v>
      </c>
      <c r="D378" s="65">
        <f>SUM(D379:D380)</f>
        <v>26965.54622</v>
      </c>
      <c r="E378" s="65">
        <f>SUM(E379:E380)</f>
        <v>26580.239539999999</v>
      </c>
      <c r="F378" s="104"/>
      <c r="G378" s="105"/>
      <c r="H378" s="106"/>
      <c r="I378" s="107"/>
    </row>
    <row r="379" spans="1:9" s="1" customFormat="1" x14ac:dyDescent="0.3">
      <c r="A379" s="109"/>
      <c r="B379" s="15" t="s">
        <v>9</v>
      </c>
      <c r="C379" s="62">
        <v>0</v>
      </c>
      <c r="D379" s="62">
        <v>0</v>
      </c>
      <c r="E379" s="62">
        <v>0</v>
      </c>
      <c r="F379" s="104"/>
      <c r="G379" s="105"/>
      <c r="H379" s="106"/>
      <c r="I379" s="107"/>
    </row>
    <row r="380" spans="1:9" s="1" customFormat="1" x14ac:dyDescent="0.3">
      <c r="A380" s="109"/>
      <c r="B380" s="15" t="s">
        <v>10</v>
      </c>
      <c r="C380" s="65">
        <v>52333.034209999998</v>
      </c>
      <c r="D380" s="65">
        <v>26965.54622</v>
      </c>
      <c r="E380" s="65">
        <v>26580.239539999999</v>
      </c>
      <c r="F380" s="104"/>
      <c r="G380" s="105"/>
      <c r="H380" s="106"/>
      <c r="I380" s="107"/>
    </row>
    <row r="381" spans="1:9" s="1" customFormat="1" x14ac:dyDescent="0.3">
      <c r="A381" s="109"/>
      <c r="B381" s="15" t="s">
        <v>11</v>
      </c>
      <c r="C381" s="63"/>
      <c r="D381" s="63"/>
      <c r="E381" s="63"/>
      <c r="F381" s="104"/>
      <c r="G381" s="105"/>
      <c r="H381" s="106"/>
      <c r="I381" s="107"/>
    </row>
    <row r="382" spans="1:9" s="1" customFormat="1" x14ac:dyDescent="0.3">
      <c r="A382" s="109"/>
      <c r="B382" s="15" t="s">
        <v>12</v>
      </c>
      <c r="C382" s="65"/>
      <c r="D382" s="65"/>
      <c r="E382" s="65"/>
      <c r="F382" s="104"/>
      <c r="G382" s="105"/>
      <c r="H382" s="106"/>
      <c r="I382" s="107"/>
    </row>
    <row r="383" spans="1:9" s="1" customFormat="1" x14ac:dyDescent="0.3">
      <c r="A383" s="109"/>
      <c r="B383" s="15" t="s">
        <v>69</v>
      </c>
      <c r="C383" s="62"/>
      <c r="D383" s="62"/>
      <c r="E383" s="62"/>
      <c r="F383" s="104"/>
      <c r="G383" s="105"/>
      <c r="H383" s="106"/>
      <c r="I383" s="107"/>
    </row>
    <row r="384" spans="1:9" s="1" customFormat="1" x14ac:dyDescent="0.3">
      <c r="A384" s="109"/>
      <c r="B384" s="15" t="s">
        <v>70</v>
      </c>
      <c r="C384" s="63"/>
      <c r="D384" s="63"/>
      <c r="E384" s="63"/>
      <c r="F384" s="104"/>
      <c r="G384" s="105"/>
      <c r="H384" s="106"/>
      <c r="I384" s="107"/>
    </row>
    <row r="385" spans="1:9" s="1" customFormat="1" ht="36.6" customHeight="1" x14ac:dyDescent="0.3">
      <c r="A385" s="109" t="s">
        <v>50</v>
      </c>
      <c r="B385" s="46" t="s">
        <v>126</v>
      </c>
      <c r="C385" s="63"/>
      <c r="D385" s="63"/>
      <c r="E385" s="63"/>
      <c r="F385" s="104" t="s">
        <v>139</v>
      </c>
      <c r="G385" s="105" t="s">
        <v>224</v>
      </c>
      <c r="H385" s="106"/>
      <c r="I385" s="107"/>
    </row>
    <row r="386" spans="1:9" s="1" customFormat="1" x14ac:dyDescent="0.3">
      <c r="A386" s="109"/>
      <c r="B386" s="15" t="s">
        <v>116</v>
      </c>
      <c r="C386" s="65">
        <f>SUM(C387:C388)</f>
        <v>4343.3694999999998</v>
      </c>
      <c r="D386" s="65">
        <f>SUM(D387:D388)</f>
        <v>2179.92515</v>
      </c>
      <c r="E386" s="65">
        <f>SUM(E387:E388)</f>
        <v>2160.2211499999999</v>
      </c>
      <c r="F386" s="104"/>
      <c r="G386" s="105"/>
      <c r="H386" s="106"/>
      <c r="I386" s="107"/>
    </row>
    <row r="387" spans="1:9" s="1" customFormat="1" x14ac:dyDescent="0.3">
      <c r="A387" s="109"/>
      <c r="B387" s="15" t="s">
        <v>9</v>
      </c>
      <c r="C387" s="62">
        <v>0</v>
      </c>
      <c r="D387" s="62">
        <v>0</v>
      </c>
      <c r="E387" s="62">
        <v>0</v>
      </c>
      <c r="F387" s="104"/>
      <c r="G387" s="105"/>
      <c r="H387" s="106"/>
      <c r="I387" s="107"/>
    </row>
    <row r="388" spans="1:9" s="1" customFormat="1" x14ac:dyDescent="0.3">
      <c r="A388" s="109"/>
      <c r="B388" s="15" t="s">
        <v>10</v>
      </c>
      <c r="C388" s="65">
        <v>4343.3694999999998</v>
      </c>
      <c r="D388" s="65">
        <v>2179.92515</v>
      </c>
      <c r="E388" s="65">
        <v>2160.2211499999999</v>
      </c>
      <c r="F388" s="104"/>
      <c r="G388" s="105"/>
      <c r="H388" s="106"/>
      <c r="I388" s="107"/>
    </row>
    <row r="389" spans="1:9" s="1" customFormat="1" x14ac:dyDescent="0.3">
      <c r="A389" s="109"/>
      <c r="B389" s="15" t="s">
        <v>11</v>
      </c>
      <c r="C389" s="62"/>
      <c r="D389" s="63"/>
      <c r="E389" s="63"/>
      <c r="F389" s="104"/>
      <c r="G389" s="105"/>
      <c r="H389" s="106"/>
      <c r="I389" s="107"/>
    </row>
    <row r="390" spans="1:9" s="1" customFormat="1" x14ac:dyDescent="0.3">
      <c r="A390" s="109"/>
      <c r="B390" s="15" t="s">
        <v>12</v>
      </c>
      <c r="C390" s="71"/>
      <c r="D390" s="71"/>
      <c r="E390" s="63"/>
      <c r="F390" s="104"/>
      <c r="G390" s="105"/>
      <c r="H390" s="106"/>
      <c r="I390" s="107"/>
    </row>
    <row r="391" spans="1:9" s="1" customFormat="1" x14ac:dyDescent="0.3">
      <c r="A391" s="109"/>
      <c r="B391" s="15" t="s">
        <v>69</v>
      </c>
      <c r="C391" s="62"/>
      <c r="D391" s="63"/>
      <c r="E391" s="63"/>
      <c r="F391" s="104"/>
      <c r="G391" s="105"/>
      <c r="H391" s="106"/>
      <c r="I391" s="107"/>
    </row>
    <row r="392" spans="1:9" s="1" customFormat="1" x14ac:dyDescent="0.3">
      <c r="A392" s="109"/>
      <c r="B392" s="15" t="s">
        <v>70</v>
      </c>
      <c r="C392" s="62"/>
      <c r="D392" s="63"/>
      <c r="E392" s="63"/>
      <c r="F392" s="104"/>
      <c r="G392" s="105"/>
      <c r="H392" s="106"/>
      <c r="I392" s="107"/>
    </row>
    <row r="393" spans="1:9" s="1" customFormat="1" ht="29.4" customHeight="1" x14ac:dyDescent="0.3">
      <c r="A393" s="108" t="s">
        <v>160</v>
      </c>
      <c r="B393" s="108"/>
      <c r="C393" s="108"/>
      <c r="D393" s="108"/>
      <c r="E393" s="108"/>
      <c r="F393" s="108"/>
      <c r="G393" s="108"/>
      <c r="H393" s="108"/>
      <c r="I393" s="108"/>
    </row>
    <row r="394" spans="1:9" s="1" customFormat="1" x14ac:dyDescent="0.3">
      <c r="A394" s="109"/>
      <c r="B394" s="15" t="s">
        <v>71</v>
      </c>
      <c r="C394" s="62">
        <f>SUM(C395:C400)</f>
        <v>59947.789470000003</v>
      </c>
      <c r="D394" s="62">
        <f t="shared" ref="D394" si="11">SUM(D395:D400)</f>
        <v>1225.8384099999998</v>
      </c>
      <c r="E394" s="62">
        <f>SUM(E395:E400)</f>
        <v>1225.8384099999998</v>
      </c>
      <c r="F394" s="47"/>
      <c r="G394" s="50"/>
      <c r="H394" s="32"/>
      <c r="I394" s="110"/>
    </row>
    <row r="395" spans="1:9" s="1" customFormat="1" x14ac:dyDescent="0.3">
      <c r="A395" s="109"/>
      <c r="B395" s="15" t="s">
        <v>9</v>
      </c>
      <c r="C395" s="62">
        <f>C403+C422</f>
        <v>56950.400000000001</v>
      </c>
      <c r="D395" s="62">
        <f>D403+D422</f>
        <v>1164.5464899999999</v>
      </c>
      <c r="E395" s="62">
        <f>E403+E422</f>
        <v>1164.5464899999999</v>
      </c>
      <c r="F395" s="69">
        <f>SUM(C395:C396)</f>
        <v>59947.789470000003</v>
      </c>
      <c r="G395" s="51"/>
      <c r="H395" s="33"/>
      <c r="I395" s="111"/>
    </row>
    <row r="396" spans="1:9" s="1" customFormat="1" x14ac:dyDescent="0.3">
      <c r="A396" s="109"/>
      <c r="B396" s="15" t="s">
        <v>10</v>
      </c>
      <c r="C396" s="62">
        <f>C404+C423</f>
        <v>2997.3894700000019</v>
      </c>
      <c r="D396" s="62">
        <f t="shared" ref="D396:E400" si="12">D404+D423</f>
        <v>61.291919999999998</v>
      </c>
      <c r="E396" s="62">
        <f t="shared" si="12"/>
        <v>61.291919999999998</v>
      </c>
      <c r="F396" s="48"/>
      <c r="G396" s="51"/>
      <c r="H396" s="33"/>
      <c r="I396" s="111"/>
    </row>
    <row r="397" spans="1:9" s="1" customFormat="1" x14ac:dyDescent="0.3">
      <c r="A397" s="109"/>
      <c r="B397" s="15" t="s">
        <v>11</v>
      </c>
      <c r="C397" s="62">
        <f t="shared" ref="C397:C400" si="13">C405+C424</f>
        <v>0</v>
      </c>
      <c r="D397" s="62">
        <f t="shared" si="12"/>
        <v>0</v>
      </c>
      <c r="E397" s="62">
        <f t="shared" si="12"/>
        <v>0</v>
      </c>
      <c r="F397" s="48"/>
      <c r="G397" s="51"/>
      <c r="H397" s="33"/>
      <c r="I397" s="111"/>
    </row>
    <row r="398" spans="1:9" s="1" customFormat="1" x14ac:dyDescent="0.3">
      <c r="A398" s="109"/>
      <c r="B398" s="15" t="s">
        <v>12</v>
      </c>
      <c r="C398" s="62">
        <f t="shared" si="13"/>
        <v>0</v>
      </c>
      <c r="D398" s="62">
        <f t="shared" si="12"/>
        <v>0</v>
      </c>
      <c r="E398" s="62">
        <f t="shared" si="12"/>
        <v>0</v>
      </c>
      <c r="F398" s="48"/>
      <c r="G398" s="51"/>
      <c r="H398" s="33"/>
      <c r="I398" s="111"/>
    </row>
    <row r="399" spans="1:9" s="1" customFormat="1" x14ac:dyDescent="0.3">
      <c r="A399" s="109"/>
      <c r="B399" s="15" t="s">
        <v>69</v>
      </c>
      <c r="C399" s="62">
        <f t="shared" si="13"/>
        <v>0</v>
      </c>
      <c r="D399" s="62">
        <f t="shared" si="12"/>
        <v>0</v>
      </c>
      <c r="E399" s="62">
        <f t="shared" si="12"/>
        <v>0</v>
      </c>
      <c r="F399" s="48"/>
      <c r="G399" s="51"/>
      <c r="H399" s="33"/>
      <c r="I399" s="111"/>
    </row>
    <row r="400" spans="1:9" s="1" customFormat="1" x14ac:dyDescent="0.3">
      <c r="A400" s="109"/>
      <c r="B400" s="15" t="s">
        <v>70</v>
      </c>
      <c r="C400" s="62">
        <f t="shared" si="13"/>
        <v>0</v>
      </c>
      <c r="D400" s="62">
        <f t="shared" si="12"/>
        <v>0</v>
      </c>
      <c r="E400" s="62">
        <f t="shared" si="12"/>
        <v>0</v>
      </c>
      <c r="F400" s="49"/>
      <c r="G400" s="52"/>
      <c r="H400" s="34"/>
      <c r="I400" s="112"/>
    </row>
    <row r="401" spans="1:9" s="1" customFormat="1" ht="51.6" customHeight="1" x14ac:dyDescent="0.3">
      <c r="A401" s="105" t="s">
        <v>51</v>
      </c>
      <c r="B401" s="77" t="s">
        <v>187</v>
      </c>
      <c r="C401" s="62"/>
      <c r="D401" s="63"/>
      <c r="E401" s="63"/>
      <c r="F401" s="104" t="s">
        <v>137</v>
      </c>
      <c r="G401" s="105" t="s">
        <v>224</v>
      </c>
      <c r="H401" s="106"/>
      <c r="I401" s="107"/>
    </row>
    <row r="402" spans="1:9" s="1" customFormat="1" x14ac:dyDescent="0.3">
      <c r="A402" s="105"/>
      <c r="B402" s="15" t="s">
        <v>116</v>
      </c>
      <c r="C402" s="62">
        <f>C403+C404</f>
        <v>0</v>
      </c>
      <c r="D402" s="62">
        <f>D403+D404</f>
        <v>0</v>
      </c>
      <c r="E402" s="62">
        <f>E403+E404</f>
        <v>0</v>
      </c>
      <c r="F402" s="104"/>
      <c r="G402" s="105"/>
      <c r="H402" s="106"/>
      <c r="I402" s="107"/>
    </row>
    <row r="403" spans="1:9" s="1" customFormat="1" x14ac:dyDescent="0.3">
      <c r="A403" s="105"/>
      <c r="B403" s="15" t="s">
        <v>9</v>
      </c>
      <c r="C403" s="62">
        <f>C411</f>
        <v>0</v>
      </c>
      <c r="D403" s="62">
        <f t="shared" ref="D403:E403" si="14">D411</f>
        <v>0</v>
      </c>
      <c r="E403" s="62">
        <f t="shared" si="14"/>
        <v>0</v>
      </c>
      <c r="F403" s="104"/>
      <c r="G403" s="105"/>
      <c r="H403" s="106"/>
      <c r="I403" s="107"/>
    </row>
    <row r="404" spans="1:9" s="1" customFormat="1" x14ac:dyDescent="0.3">
      <c r="A404" s="105"/>
      <c r="B404" s="15" t="s">
        <v>10</v>
      </c>
      <c r="C404" s="62">
        <f>C412</f>
        <v>0</v>
      </c>
      <c r="D404" s="62">
        <f t="shared" ref="D404:E404" si="15">D412</f>
        <v>0</v>
      </c>
      <c r="E404" s="62">
        <f t="shared" si="15"/>
        <v>0</v>
      </c>
      <c r="F404" s="104"/>
      <c r="G404" s="105"/>
      <c r="H404" s="106"/>
      <c r="I404" s="107"/>
    </row>
    <row r="405" spans="1:9" s="1" customFormat="1" x14ac:dyDescent="0.3">
      <c r="A405" s="105"/>
      <c r="B405" s="15" t="s">
        <v>11</v>
      </c>
      <c r="C405" s="62">
        <f t="shared" ref="C405:E408" si="16">C413</f>
        <v>0</v>
      </c>
      <c r="D405" s="62">
        <f t="shared" si="16"/>
        <v>0</v>
      </c>
      <c r="E405" s="62">
        <f t="shared" si="16"/>
        <v>0</v>
      </c>
      <c r="F405" s="104"/>
      <c r="G405" s="105"/>
      <c r="H405" s="106"/>
      <c r="I405" s="107"/>
    </row>
    <row r="406" spans="1:9" s="1" customFormat="1" x14ac:dyDescent="0.3">
      <c r="A406" s="105"/>
      <c r="B406" s="15" t="s">
        <v>12</v>
      </c>
      <c r="C406" s="62">
        <f t="shared" si="16"/>
        <v>0</v>
      </c>
      <c r="D406" s="62">
        <f t="shared" si="16"/>
        <v>0</v>
      </c>
      <c r="E406" s="62">
        <f t="shared" si="16"/>
        <v>0</v>
      </c>
      <c r="F406" s="104"/>
      <c r="G406" s="105"/>
      <c r="H406" s="106"/>
      <c r="I406" s="107"/>
    </row>
    <row r="407" spans="1:9" s="1" customFormat="1" x14ac:dyDescent="0.3">
      <c r="A407" s="105"/>
      <c r="B407" s="15" t="s">
        <v>69</v>
      </c>
      <c r="C407" s="62">
        <f t="shared" si="16"/>
        <v>0</v>
      </c>
      <c r="D407" s="62">
        <f t="shared" si="16"/>
        <v>0</v>
      </c>
      <c r="E407" s="62">
        <f t="shared" si="16"/>
        <v>0</v>
      </c>
      <c r="F407" s="104"/>
      <c r="G407" s="105"/>
      <c r="H407" s="106"/>
      <c r="I407" s="107"/>
    </row>
    <row r="408" spans="1:9" s="1" customFormat="1" x14ac:dyDescent="0.3">
      <c r="A408" s="105"/>
      <c r="B408" s="15" t="s">
        <v>70</v>
      </c>
      <c r="C408" s="62">
        <f t="shared" si="16"/>
        <v>0</v>
      </c>
      <c r="D408" s="62">
        <f t="shared" si="16"/>
        <v>0</v>
      </c>
      <c r="E408" s="62">
        <f t="shared" si="16"/>
        <v>0</v>
      </c>
      <c r="F408" s="104"/>
      <c r="G408" s="105"/>
      <c r="H408" s="106"/>
      <c r="I408" s="107"/>
    </row>
    <row r="409" spans="1:9" s="1" customFormat="1" ht="44.4" customHeight="1" x14ac:dyDescent="0.3">
      <c r="A409" s="101" t="s">
        <v>171</v>
      </c>
      <c r="B409" s="42" t="s">
        <v>188</v>
      </c>
      <c r="C409" s="63"/>
      <c r="D409" s="63"/>
      <c r="E409" s="63"/>
      <c r="F409" s="105" t="s">
        <v>137</v>
      </c>
      <c r="G409" s="105" t="s">
        <v>224</v>
      </c>
      <c r="H409" s="106"/>
      <c r="I409" s="107"/>
    </row>
    <row r="410" spans="1:9" s="1" customFormat="1" x14ac:dyDescent="0.3">
      <c r="A410" s="102"/>
      <c r="B410" s="15" t="s">
        <v>116</v>
      </c>
      <c r="C410" s="65">
        <f>SUM(C411:C416)</f>
        <v>0</v>
      </c>
      <c r="D410" s="65">
        <f t="shared" ref="D410:E410" si="17">SUM(D411:D416)</f>
        <v>0</v>
      </c>
      <c r="E410" s="65">
        <f t="shared" si="17"/>
        <v>0</v>
      </c>
      <c r="F410" s="105"/>
      <c r="G410" s="105"/>
      <c r="H410" s="106"/>
      <c r="I410" s="107"/>
    </row>
    <row r="411" spans="1:9" s="1" customFormat="1" x14ac:dyDescent="0.3">
      <c r="A411" s="102"/>
      <c r="B411" s="15" t="s">
        <v>9</v>
      </c>
      <c r="C411" s="62">
        <v>0</v>
      </c>
      <c r="D411" s="62">
        <v>0</v>
      </c>
      <c r="E411" s="62">
        <v>0</v>
      </c>
      <c r="F411" s="105"/>
      <c r="G411" s="105"/>
      <c r="H411" s="106"/>
      <c r="I411" s="107"/>
    </row>
    <row r="412" spans="1:9" s="1" customFormat="1" x14ac:dyDescent="0.3">
      <c r="A412" s="102"/>
      <c r="B412" s="15" t="s">
        <v>10</v>
      </c>
      <c r="C412" s="65">
        <v>0</v>
      </c>
      <c r="D412" s="65">
        <v>0</v>
      </c>
      <c r="E412" s="65">
        <v>0</v>
      </c>
      <c r="F412" s="105"/>
      <c r="G412" s="105"/>
      <c r="H412" s="106"/>
      <c r="I412" s="107"/>
    </row>
    <row r="413" spans="1:9" s="1" customFormat="1" x14ac:dyDescent="0.3">
      <c r="A413" s="102"/>
      <c r="B413" s="15" t="s">
        <v>11</v>
      </c>
      <c r="C413" s="65">
        <v>0</v>
      </c>
      <c r="D413" s="65">
        <v>0</v>
      </c>
      <c r="E413" s="65">
        <v>0</v>
      </c>
      <c r="F413" s="105"/>
      <c r="G413" s="105"/>
      <c r="H413" s="106"/>
      <c r="I413" s="107"/>
    </row>
    <row r="414" spans="1:9" s="1" customFormat="1" x14ac:dyDescent="0.3">
      <c r="A414" s="102"/>
      <c r="B414" s="15" t="s">
        <v>12</v>
      </c>
      <c r="C414" s="65">
        <v>0</v>
      </c>
      <c r="D414" s="65">
        <v>0</v>
      </c>
      <c r="E414" s="65">
        <v>0</v>
      </c>
      <c r="F414" s="105"/>
      <c r="G414" s="105"/>
      <c r="H414" s="106"/>
      <c r="I414" s="107"/>
    </row>
    <row r="415" spans="1:9" s="1" customFormat="1" x14ac:dyDescent="0.3">
      <c r="A415" s="102"/>
      <c r="B415" s="15" t="s">
        <v>69</v>
      </c>
      <c r="C415" s="65">
        <v>0</v>
      </c>
      <c r="D415" s="65">
        <v>0</v>
      </c>
      <c r="E415" s="65">
        <v>0</v>
      </c>
      <c r="F415" s="105"/>
      <c r="G415" s="105"/>
      <c r="H415" s="106"/>
      <c r="I415" s="107"/>
    </row>
    <row r="416" spans="1:9" s="1" customFormat="1" x14ac:dyDescent="0.3">
      <c r="A416" s="102"/>
      <c r="B416" s="15" t="s">
        <v>70</v>
      </c>
      <c r="C416" s="65">
        <v>0</v>
      </c>
      <c r="D416" s="65">
        <v>0</v>
      </c>
      <c r="E416" s="65">
        <v>0</v>
      </c>
      <c r="F416" s="105"/>
      <c r="G416" s="105"/>
      <c r="H416" s="106"/>
      <c r="I416" s="107"/>
    </row>
    <row r="417" spans="1:9" s="1" customFormat="1" ht="95.4" customHeight="1" x14ac:dyDescent="0.3">
      <c r="A417" s="102"/>
      <c r="B417" s="42" t="s">
        <v>234</v>
      </c>
      <c r="C417" s="63"/>
      <c r="D417" s="63"/>
      <c r="E417" s="63"/>
      <c r="F417" s="44" t="s">
        <v>54</v>
      </c>
      <c r="G417" s="44" t="s">
        <v>235</v>
      </c>
      <c r="H417" s="44" t="s">
        <v>54</v>
      </c>
      <c r="I417" s="99" t="s">
        <v>266</v>
      </c>
    </row>
    <row r="418" spans="1:9" s="1" customFormat="1" x14ac:dyDescent="0.3">
      <c r="A418" s="102"/>
      <c r="B418" s="14" t="s">
        <v>131</v>
      </c>
      <c r="C418" s="63"/>
      <c r="D418" s="63"/>
      <c r="E418" s="63"/>
      <c r="F418" s="44"/>
      <c r="G418" s="45"/>
      <c r="H418" s="44"/>
      <c r="I418" s="55"/>
    </row>
    <row r="419" spans="1:9" s="1" customFormat="1" x14ac:dyDescent="0.3">
      <c r="A419" s="103"/>
      <c r="B419" s="14" t="s">
        <v>132</v>
      </c>
      <c r="C419" s="63"/>
      <c r="D419" s="63"/>
      <c r="E419" s="63"/>
      <c r="F419" s="44"/>
      <c r="G419" s="45"/>
      <c r="H419" s="44"/>
      <c r="I419" s="55"/>
    </row>
    <row r="420" spans="1:9" s="1" customFormat="1" ht="45" customHeight="1" x14ac:dyDescent="0.3">
      <c r="A420" s="105" t="s">
        <v>52</v>
      </c>
      <c r="B420" s="77" t="s">
        <v>189</v>
      </c>
      <c r="C420" s="62"/>
      <c r="D420" s="63"/>
      <c r="E420" s="63"/>
      <c r="F420" s="104" t="s">
        <v>137</v>
      </c>
      <c r="G420" s="105" t="s">
        <v>224</v>
      </c>
      <c r="H420" s="106"/>
      <c r="I420" s="110"/>
    </row>
    <row r="421" spans="1:9" s="1" customFormat="1" x14ac:dyDescent="0.3">
      <c r="A421" s="105"/>
      <c r="B421" s="15" t="s">
        <v>116</v>
      </c>
      <c r="C421" s="62">
        <f>SUM(C422:C427)</f>
        <v>59947.789470000003</v>
      </c>
      <c r="D421" s="62">
        <f>SUM(D422:D427)</f>
        <v>1225.8384099999998</v>
      </c>
      <c r="E421" s="62">
        <f>SUM(E422:E427)</f>
        <v>1225.8384099999998</v>
      </c>
      <c r="F421" s="104"/>
      <c r="G421" s="105"/>
      <c r="H421" s="106"/>
      <c r="I421" s="111"/>
    </row>
    <row r="422" spans="1:9" s="1" customFormat="1" x14ac:dyDescent="0.3">
      <c r="A422" s="105"/>
      <c r="B422" s="15" t="s">
        <v>9</v>
      </c>
      <c r="C422" s="62">
        <f t="shared" ref="C422:E422" si="18">C430</f>
        <v>56950.400000000001</v>
      </c>
      <c r="D422" s="62">
        <f>D430</f>
        <v>1164.5464899999999</v>
      </c>
      <c r="E422" s="62">
        <f t="shared" si="18"/>
        <v>1164.5464899999999</v>
      </c>
      <c r="F422" s="104"/>
      <c r="G422" s="105"/>
      <c r="H422" s="106"/>
      <c r="I422" s="111"/>
    </row>
    <row r="423" spans="1:9" s="1" customFormat="1" x14ac:dyDescent="0.3">
      <c r="A423" s="105"/>
      <c r="B423" s="15" t="s">
        <v>10</v>
      </c>
      <c r="C423" s="62">
        <f t="shared" ref="C423:E423" si="19">C431</f>
        <v>2997.3894700000019</v>
      </c>
      <c r="D423" s="62">
        <f t="shared" si="19"/>
        <v>61.291919999999998</v>
      </c>
      <c r="E423" s="62">
        <f t="shared" si="19"/>
        <v>61.291919999999998</v>
      </c>
      <c r="F423" s="104"/>
      <c r="G423" s="105"/>
      <c r="H423" s="106"/>
      <c r="I423" s="111"/>
    </row>
    <row r="424" spans="1:9" s="1" customFormat="1" x14ac:dyDescent="0.3">
      <c r="A424" s="105"/>
      <c r="B424" s="15" t="s">
        <v>11</v>
      </c>
      <c r="C424" s="62">
        <f t="shared" ref="C424" si="20">C432</f>
        <v>0</v>
      </c>
      <c r="D424" s="62">
        <f t="shared" ref="C424:E427" si="21">D432</f>
        <v>0</v>
      </c>
      <c r="E424" s="62">
        <f t="shared" si="21"/>
        <v>0</v>
      </c>
      <c r="F424" s="104"/>
      <c r="G424" s="105"/>
      <c r="H424" s="106"/>
      <c r="I424" s="111"/>
    </row>
    <row r="425" spans="1:9" s="1" customFormat="1" x14ac:dyDescent="0.3">
      <c r="A425" s="105"/>
      <c r="B425" s="15" t="s">
        <v>12</v>
      </c>
      <c r="C425" s="62">
        <f t="shared" ref="C425" si="22">C433</f>
        <v>0</v>
      </c>
      <c r="D425" s="62">
        <f t="shared" si="21"/>
        <v>0</v>
      </c>
      <c r="E425" s="62">
        <f t="shared" si="21"/>
        <v>0</v>
      </c>
      <c r="F425" s="104"/>
      <c r="G425" s="105"/>
      <c r="H425" s="106"/>
      <c r="I425" s="111"/>
    </row>
    <row r="426" spans="1:9" s="1" customFormat="1" x14ac:dyDescent="0.3">
      <c r="A426" s="105"/>
      <c r="B426" s="15" t="s">
        <v>69</v>
      </c>
      <c r="C426" s="62">
        <f t="shared" ref="C426" si="23">C434</f>
        <v>0</v>
      </c>
      <c r="D426" s="62">
        <f t="shared" si="21"/>
        <v>0</v>
      </c>
      <c r="E426" s="62">
        <f t="shared" si="21"/>
        <v>0</v>
      </c>
      <c r="F426" s="104"/>
      <c r="G426" s="105"/>
      <c r="H426" s="106"/>
      <c r="I426" s="111"/>
    </row>
    <row r="427" spans="1:9" s="1" customFormat="1" x14ac:dyDescent="0.3">
      <c r="A427" s="105"/>
      <c r="B427" s="15" t="s">
        <v>70</v>
      </c>
      <c r="C427" s="62">
        <f t="shared" si="21"/>
        <v>0</v>
      </c>
      <c r="D427" s="62">
        <f t="shared" si="21"/>
        <v>0</v>
      </c>
      <c r="E427" s="62">
        <f t="shared" si="21"/>
        <v>0</v>
      </c>
      <c r="F427" s="104"/>
      <c r="G427" s="105"/>
      <c r="H427" s="106"/>
      <c r="I427" s="112"/>
    </row>
    <row r="428" spans="1:9" s="1" customFormat="1" ht="58.95" customHeight="1" x14ac:dyDescent="0.3">
      <c r="A428" s="118" t="s">
        <v>172</v>
      </c>
      <c r="B428" s="42" t="s">
        <v>190</v>
      </c>
      <c r="C428" s="63"/>
      <c r="D428" s="62"/>
      <c r="E428" s="62"/>
      <c r="F428" s="105" t="s">
        <v>137</v>
      </c>
      <c r="G428" s="105" t="s">
        <v>224</v>
      </c>
      <c r="H428" s="106"/>
      <c r="I428" s="110"/>
    </row>
    <row r="429" spans="1:9" s="1" customFormat="1" x14ac:dyDescent="0.3">
      <c r="A429" s="119"/>
      <c r="B429" s="15" t="s">
        <v>116</v>
      </c>
      <c r="C429" s="65">
        <f>C430+C431+C432+C433+C434+C435</f>
        <v>59947.789470000003</v>
      </c>
      <c r="D429" s="65">
        <f>SUM(D430:D435)</f>
        <v>1225.8384099999998</v>
      </c>
      <c r="E429" s="65">
        <f t="shared" ref="E429" si="24">SUM(E430:E435)</f>
        <v>1225.8384099999998</v>
      </c>
      <c r="F429" s="105"/>
      <c r="G429" s="105"/>
      <c r="H429" s="106"/>
      <c r="I429" s="111"/>
    </row>
    <row r="430" spans="1:9" s="1" customFormat="1" x14ac:dyDescent="0.3">
      <c r="A430" s="119"/>
      <c r="B430" s="15" t="s">
        <v>9</v>
      </c>
      <c r="C430" s="62">
        <v>56950.400000000001</v>
      </c>
      <c r="D430" s="62">
        <v>1164.5464899999999</v>
      </c>
      <c r="E430" s="62">
        <v>1164.5464899999999</v>
      </c>
      <c r="F430" s="105"/>
      <c r="G430" s="105"/>
      <c r="H430" s="106"/>
      <c r="I430" s="111"/>
    </row>
    <row r="431" spans="1:9" s="1" customFormat="1" x14ac:dyDescent="0.3">
      <c r="A431" s="119"/>
      <c r="B431" s="15" t="s">
        <v>10</v>
      </c>
      <c r="C431" s="62">
        <v>2997.3894700000019</v>
      </c>
      <c r="D431" s="62">
        <v>61.291919999999998</v>
      </c>
      <c r="E431" s="62">
        <v>61.291919999999998</v>
      </c>
      <c r="F431" s="105"/>
      <c r="G431" s="105"/>
      <c r="H431" s="106"/>
      <c r="I431" s="111"/>
    </row>
    <row r="432" spans="1:9" s="1" customFormat="1" x14ac:dyDescent="0.3">
      <c r="A432" s="119"/>
      <c r="B432" s="15" t="s">
        <v>11</v>
      </c>
      <c r="C432" s="62">
        <v>0</v>
      </c>
      <c r="D432" s="62">
        <v>0</v>
      </c>
      <c r="E432" s="62">
        <v>0</v>
      </c>
      <c r="F432" s="105"/>
      <c r="G432" s="105"/>
      <c r="H432" s="106"/>
      <c r="I432" s="111"/>
    </row>
    <row r="433" spans="1:9" s="1" customFormat="1" x14ac:dyDescent="0.3">
      <c r="A433" s="119"/>
      <c r="B433" s="15" t="s">
        <v>12</v>
      </c>
      <c r="C433" s="62">
        <v>0</v>
      </c>
      <c r="D433" s="62">
        <v>0</v>
      </c>
      <c r="E433" s="62">
        <v>0</v>
      </c>
      <c r="F433" s="105"/>
      <c r="G433" s="105"/>
      <c r="H433" s="106"/>
      <c r="I433" s="111"/>
    </row>
    <row r="434" spans="1:9" s="1" customFormat="1" x14ac:dyDescent="0.3">
      <c r="A434" s="119"/>
      <c r="B434" s="15" t="s">
        <v>69</v>
      </c>
      <c r="C434" s="62">
        <v>0</v>
      </c>
      <c r="D434" s="62">
        <v>0</v>
      </c>
      <c r="E434" s="62">
        <v>0</v>
      </c>
      <c r="F434" s="105"/>
      <c r="G434" s="105"/>
      <c r="H434" s="106"/>
      <c r="I434" s="111"/>
    </row>
    <row r="435" spans="1:9" s="1" customFormat="1" x14ac:dyDescent="0.3">
      <c r="A435" s="119"/>
      <c r="B435" s="15" t="s">
        <v>70</v>
      </c>
      <c r="C435" s="62">
        <v>0</v>
      </c>
      <c r="D435" s="62">
        <v>0</v>
      </c>
      <c r="E435" s="62">
        <v>0</v>
      </c>
      <c r="F435" s="105"/>
      <c r="G435" s="105"/>
      <c r="H435" s="106"/>
      <c r="I435" s="112"/>
    </row>
    <row r="436" spans="1:9" s="1" customFormat="1" ht="114.6" customHeight="1" x14ac:dyDescent="0.3">
      <c r="A436" s="119"/>
      <c r="B436" s="4" t="s">
        <v>191</v>
      </c>
      <c r="C436" s="71"/>
      <c r="D436" s="71"/>
      <c r="E436" s="62"/>
      <c r="F436" s="44" t="s">
        <v>54</v>
      </c>
      <c r="G436" s="44" t="s">
        <v>236</v>
      </c>
      <c r="H436" s="44" t="s">
        <v>54</v>
      </c>
      <c r="I436" s="55" t="s">
        <v>254</v>
      </c>
    </row>
    <row r="437" spans="1:9" s="1" customFormat="1" ht="69.599999999999994" customHeight="1" x14ac:dyDescent="0.3">
      <c r="A437" s="119"/>
      <c r="B437" s="4" t="s">
        <v>237</v>
      </c>
      <c r="C437" s="63"/>
      <c r="D437" s="63"/>
      <c r="E437" s="63"/>
      <c r="F437" s="44" t="s">
        <v>54</v>
      </c>
      <c r="G437" s="44" t="s">
        <v>238</v>
      </c>
      <c r="H437" s="44" t="s">
        <v>54</v>
      </c>
      <c r="I437" s="55"/>
    </row>
    <row r="438" spans="1:9" s="1" customFormat="1" x14ac:dyDescent="0.3">
      <c r="A438" s="119"/>
      <c r="B438" s="14" t="s">
        <v>133</v>
      </c>
      <c r="C438" s="22"/>
      <c r="D438" s="22"/>
      <c r="E438" s="22"/>
      <c r="F438" s="44"/>
      <c r="G438" s="45"/>
      <c r="H438" s="44"/>
      <c r="I438" s="55"/>
    </row>
    <row r="439" spans="1:9" s="1" customFormat="1" x14ac:dyDescent="0.3">
      <c r="A439" s="120"/>
      <c r="B439" s="14" t="s">
        <v>134</v>
      </c>
      <c r="C439" s="22"/>
      <c r="D439" s="22"/>
      <c r="E439" s="22"/>
      <c r="F439" s="44"/>
      <c r="G439" s="45"/>
      <c r="H439" s="44"/>
      <c r="I439" s="55"/>
    </row>
    <row r="440" spans="1:9" ht="22.95" customHeight="1" x14ac:dyDescent="0.3">
      <c r="A440" s="108" t="s">
        <v>165</v>
      </c>
      <c r="B440" s="108"/>
      <c r="C440" s="108"/>
      <c r="D440" s="108"/>
      <c r="E440" s="108"/>
      <c r="F440" s="108"/>
      <c r="G440" s="108"/>
      <c r="H440" s="108"/>
      <c r="I440" s="108"/>
    </row>
    <row r="441" spans="1:9" x14ac:dyDescent="0.3">
      <c r="A441" s="109"/>
      <c r="B441" s="15" t="s">
        <v>71</v>
      </c>
      <c r="C441" s="62">
        <f>SUM(C442:C447)</f>
        <v>20</v>
      </c>
      <c r="D441" s="62">
        <f t="shared" ref="D441:E441" si="25">SUM(D442:D447)</f>
        <v>9.9499999999999993</v>
      </c>
      <c r="E441" s="62">
        <f t="shared" si="25"/>
        <v>9.9499999999999993</v>
      </c>
      <c r="F441" s="47"/>
      <c r="G441" s="50"/>
      <c r="H441" s="32"/>
      <c r="I441" s="110"/>
    </row>
    <row r="442" spans="1:9" x14ac:dyDescent="0.3">
      <c r="A442" s="109"/>
      <c r="B442" s="15" t="s">
        <v>9</v>
      </c>
      <c r="C442" s="62">
        <f t="shared" ref="C442:E443" si="26">C450+C469+C485</f>
        <v>0</v>
      </c>
      <c r="D442" s="62">
        <f t="shared" si="26"/>
        <v>0</v>
      </c>
      <c r="E442" s="62">
        <f t="shared" si="26"/>
        <v>0</v>
      </c>
      <c r="F442" s="48"/>
      <c r="G442" s="51"/>
      <c r="H442" s="33"/>
      <c r="I442" s="111"/>
    </row>
    <row r="443" spans="1:9" x14ac:dyDescent="0.3">
      <c r="A443" s="109"/>
      <c r="B443" s="15" t="s">
        <v>10</v>
      </c>
      <c r="C443" s="62">
        <f t="shared" si="26"/>
        <v>20</v>
      </c>
      <c r="D443" s="62">
        <f t="shared" si="26"/>
        <v>9.9499999999999993</v>
      </c>
      <c r="E443" s="62">
        <f t="shared" si="26"/>
        <v>9.9499999999999993</v>
      </c>
      <c r="F443" s="48"/>
      <c r="G443" s="51"/>
      <c r="H443" s="33"/>
      <c r="I443" s="111"/>
    </row>
    <row r="444" spans="1:9" x14ac:dyDescent="0.3">
      <c r="A444" s="109"/>
      <c r="B444" s="15" t="s">
        <v>11</v>
      </c>
      <c r="C444" s="62">
        <f t="shared" ref="C444:E447" si="27">C452+C487</f>
        <v>0</v>
      </c>
      <c r="D444" s="62">
        <f t="shared" si="27"/>
        <v>0</v>
      </c>
      <c r="E444" s="62">
        <f t="shared" si="27"/>
        <v>0</v>
      </c>
      <c r="F444" s="48"/>
      <c r="G444" s="51"/>
      <c r="H444" s="33"/>
      <c r="I444" s="111"/>
    </row>
    <row r="445" spans="1:9" x14ac:dyDescent="0.3">
      <c r="A445" s="109"/>
      <c r="B445" s="15" t="s">
        <v>12</v>
      </c>
      <c r="C445" s="62">
        <f t="shared" si="27"/>
        <v>0</v>
      </c>
      <c r="D445" s="62">
        <f t="shared" si="27"/>
        <v>0</v>
      </c>
      <c r="E445" s="62">
        <f t="shared" si="27"/>
        <v>0</v>
      </c>
      <c r="F445" s="48"/>
      <c r="G445" s="51"/>
      <c r="H445" s="33"/>
      <c r="I445" s="111"/>
    </row>
    <row r="446" spans="1:9" x14ac:dyDescent="0.3">
      <c r="A446" s="109"/>
      <c r="B446" s="15" t="s">
        <v>69</v>
      </c>
      <c r="C446" s="62">
        <f t="shared" si="27"/>
        <v>0</v>
      </c>
      <c r="D446" s="62">
        <f t="shared" si="27"/>
        <v>0</v>
      </c>
      <c r="E446" s="62">
        <f t="shared" si="27"/>
        <v>0</v>
      </c>
      <c r="F446" s="48"/>
      <c r="G446" s="51"/>
      <c r="H446" s="33"/>
      <c r="I446" s="111"/>
    </row>
    <row r="447" spans="1:9" x14ac:dyDescent="0.3">
      <c r="A447" s="109"/>
      <c r="B447" s="15" t="s">
        <v>70</v>
      </c>
      <c r="C447" s="62">
        <f t="shared" si="27"/>
        <v>0</v>
      </c>
      <c r="D447" s="62">
        <f t="shared" si="27"/>
        <v>0</v>
      </c>
      <c r="E447" s="62">
        <f t="shared" si="27"/>
        <v>0</v>
      </c>
      <c r="F447" s="49"/>
      <c r="G447" s="52"/>
      <c r="H447" s="34"/>
      <c r="I447" s="112"/>
    </row>
    <row r="448" spans="1:9" ht="39.6" customHeight="1" x14ac:dyDescent="0.3">
      <c r="A448" s="105" t="s">
        <v>127</v>
      </c>
      <c r="B448" s="46" t="s">
        <v>163</v>
      </c>
      <c r="C448" s="63"/>
      <c r="D448" s="63"/>
      <c r="E448" s="63"/>
      <c r="F448" s="104" t="s">
        <v>166</v>
      </c>
      <c r="G448" s="105" t="s">
        <v>224</v>
      </c>
      <c r="H448" s="106"/>
      <c r="I448" s="107"/>
    </row>
    <row r="449" spans="1:9" x14ac:dyDescent="0.3">
      <c r="A449" s="105"/>
      <c r="B449" s="15" t="s">
        <v>116</v>
      </c>
      <c r="C449" s="62">
        <f>C450+C451</f>
        <v>0</v>
      </c>
      <c r="D449" s="62">
        <f>D450+D451</f>
        <v>0</v>
      </c>
      <c r="E449" s="62">
        <f>E450+E451</f>
        <v>0</v>
      </c>
      <c r="F449" s="104"/>
      <c r="G449" s="105"/>
      <c r="H449" s="106"/>
      <c r="I449" s="106"/>
    </row>
    <row r="450" spans="1:9" x14ac:dyDescent="0.3">
      <c r="A450" s="105"/>
      <c r="B450" s="15" t="s">
        <v>9</v>
      </c>
      <c r="C450" s="62">
        <f>C469</f>
        <v>0</v>
      </c>
      <c r="D450" s="62">
        <f t="shared" ref="D450:E450" si="28">D469</f>
        <v>0</v>
      </c>
      <c r="E450" s="62">
        <f t="shared" si="28"/>
        <v>0</v>
      </c>
      <c r="F450" s="104"/>
      <c r="G450" s="105"/>
      <c r="H450" s="106"/>
      <c r="I450" s="106"/>
    </row>
    <row r="451" spans="1:9" x14ac:dyDescent="0.3">
      <c r="A451" s="105"/>
      <c r="B451" s="15" t="s">
        <v>10</v>
      </c>
      <c r="C451" s="62">
        <f>C459</f>
        <v>0</v>
      </c>
      <c r="D451" s="62">
        <f t="shared" ref="D451:E451" si="29">D459</f>
        <v>0</v>
      </c>
      <c r="E451" s="62">
        <f t="shared" si="29"/>
        <v>0</v>
      </c>
      <c r="F451" s="104"/>
      <c r="G451" s="105"/>
      <c r="H451" s="106"/>
      <c r="I451" s="106"/>
    </row>
    <row r="452" spans="1:9" x14ac:dyDescent="0.3">
      <c r="A452" s="105"/>
      <c r="B452" s="15" t="s">
        <v>11</v>
      </c>
      <c r="C452" s="62">
        <f t="shared" ref="C452:E452" si="30">C471</f>
        <v>0</v>
      </c>
      <c r="D452" s="62">
        <f t="shared" si="30"/>
        <v>0</v>
      </c>
      <c r="E452" s="62">
        <f t="shared" si="30"/>
        <v>0</v>
      </c>
      <c r="F452" s="104"/>
      <c r="G452" s="105"/>
      <c r="H452" s="106"/>
      <c r="I452" s="106"/>
    </row>
    <row r="453" spans="1:9" x14ac:dyDescent="0.3">
      <c r="A453" s="105"/>
      <c r="B453" s="15" t="s">
        <v>12</v>
      </c>
      <c r="C453" s="62">
        <f t="shared" ref="C453:E453" si="31">C472</f>
        <v>0</v>
      </c>
      <c r="D453" s="62">
        <f t="shared" si="31"/>
        <v>0</v>
      </c>
      <c r="E453" s="62">
        <f t="shared" si="31"/>
        <v>0</v>
      </c>
      <c r="F453" s="104"/>
      <c r="G453" s="105"/>
      <c r="H453" s="106"/>
      <c r="I453" s="106"/>
    </row>
    <row r="454" spans="1:9" x14ac:dyDescent="0.3">
      <c r="A454" s="105"/>
      <c r="B454" s="15" t="s">
        <v>69</v>
      </c>
      <c r="C454" s="62">
        <f t="shared" ref="C454:E454" si="32">C473</f>
        <v>0</v>
      </c>
      <c r="D454" s="62">
        <f t="shared" si="32"/>
        <v>0</v>
      </c>
      <c r="E454" s="62">
        <f t="shared" si="32"/>
        <v>0</v>
      </c>
      <c r="F454" s="104"/>
      <c r="G454" s="105"/>
      <c r="H454" s="106"/>
      <c r="I454" s="106"/>
    </row>
    <row r="455" spans="1:9" x14ac:dyDescent="0.3">
      <c r="A455" s="105"/>
      <c r="B455" s="15" t="s">
        <v>70</v>
      </c>
      <c r="C455" s="62">
        <f t="shared" ref="C455:E455" si="33">C474</f>
        <v>0</v>
      </c>
      <c r="D455" s="62">
        <f t="shared" si="33"/>
        <v>0</v>
      </c>
      <c r="E455" s="62">
        <f t="shared" si="33"/>
        <v>0</v>
      </c>
      <c r="F455" s="104"/>
      <c r="G455" s="105"/>
      <c r="H455" s="106"/>
      <c r="I455" s="106"/>
    </row>
    <row r="456" spans="1:9" s="1" customFormat="1" ht="54.6" customHeight="1" x14ac:dyDescent="0.3">
      <c r="A456" s="118" t="s">
        <v>128</v>
      </c>
      <c r="B456" s="42" t="s">
        <v>204</v>
      </c>
      <c r="C456" s="63"/>
      <c r="D456" s="63"/>
      <c r="E456" s="63"/>
      <c r="F456" s="104" t="s">
        <v>166</v>
      </c>
      <c r="G456" s="105" t="s">
        <v>224</v>
      </c>
      <c r="H456" s="106"/>
      <c r="I456" s="110"/>
    </row>
    <row r="457" spans="1:9" s="1" customFormat="1" x14ac:dyDescent="0.3">
      <c r="A457" s="119"/>
      <c r="B457" s="15" t="s">
        <v>116</v>
      </c>
      <c r="C457" s="65">
        <f>C458+C459+C460+C461+C462+C463</f>
        <v>0</v>
      </c>
      <c r="D457" s="65">
        <f>SUM(D458:D463)</f>
        <v>0</v>
      </c>
      <c r="E457" s="65">
        <f t="shared" ref="E457" si="34">SUM(E458:E463)</f>
        <v>0</v>
      </c>
      <c r="F457" s="104"/>
      <c r="G457" s="105"/>
      <c r="H457" s="106"/>
      <c r="I457" s="111"/>
    </row>
    <row r="458" spans="1:9" s="1" customFormat="1" x14ac:dyDescent="0.3">
      <c r="A458" s="119"/>
      <c r="B458" s="15" t="s">
        <v>9</v>
      </c>
      <c r="C458" s="62">
        <v>0</v>
      </c>
      <c r="D458" s="62">
        <v>0</v>
      </c>
      <c r="E458" s="62">
        <v>0</v>
      </c>
      <c r="F458" s="104"/>
      <c r="G458" s="105"/>
      <c r="H458" s="106"/>
      <c r="I458" s="111"/>
    </row>
    <row r="459" spans="1:9" s="1" customFormat="1" x14ac:dyDescent="0.3">
      <c r="A459" s="119"/>
      <c r="B459" s="15" t="s">
        <v>10</v>
      </c>
      <c r="C459" s="62">
        <v>0</v>
      </c>
      <c r="D459" s="65">
        <v>0</v>
      </c>
      <c r="E459" s="65">
        <v>0</v>
      </c>
      <c r="F459" s="104"/>
      <c r="G459" s="105"/>
      <c r="H459" s="106"/>
      <c r="I459" s="111"/>
    </row>
    <row r="460" spans="1:9" s="1" customFormat="1" x14ac:dyDescent="0.3">
      <c r="A460" s="119"/>
      <c r="B460" s="15" t="s">
        <v>11</v>
      </c>
      <c r="C460" s="62">
        <v>0</v>
      </c>
      <c r="D460" s="62">
        <v>0</v>
      </c>
      <c r="E460" s="62">
        <v>0</v>
      </c>
      <c r="F460" s="104"/>
      <c r="G460" s="105"/>
      <c r="H460" s="106"/>
      <c r="I460" s="111"/>
    </row>
    <row r="461" spans="1:9" s="1" customFormat="1" x14ac:dyDescent="0.3">
      <c r="A461" s="119"/>
      <c r="B461" s="15" t="s">
        <v>12</v>
      </c>
      <c r="C461" s="62">
        <v>0</v>
      </c>
      <c r="D461" s="62">
        <v>0</v>
      </c>
      <c r="E461" s="62">
        <v>0</v>
      </c>
      <c r="F461" s="104"/>
      <c r="G461" s="105"/>
      <c r="H461" s="106"/>
      <c r="I461" s="111"/>
    </row>
    <row r="462" spans="1:9" s="1" customFormat="1" x14ac:dyDescent="0.3">
      <c r="A462" s="119"/>
      <c r="B462" s="15" t="s">
        <v>69</v>
      </c>
      <c r="C462" s="62">
        <v>0</v>
      </c>
      <c r="D462" s="62">
        <v>0</v>
      </c>
      <c r="E462" s="62">
        <v>0</v>
      </c>
      <c r="F462" s="104"/>
      <c r="G462" s="105"/>
      <c r="H462" s="106"/>
      <c r="I462" s="111"/>
    </row>
    <row r="463" spans="1:9" s="1" customFormat="1" x14ac:dyDescent="0.3">
      <c r="A463" s="119"/>
      <c r="B463" s="15" t="s">
        <v>70</v>
      </c>
      <c r="C463" s="62">
        <v>0</v>
      </c>
      <c r="D463" s="62">
        <v>0</v>
      </c>
      <c r="E463" s="62">
        <v>0</v>
      </c>
      <c r="F463" s="104"/>
      <c r="G463" s="105"/>
      <c r="H463" s="106"/>
      <c r="I463" s="112"/>
    </row>
    <row r="464" spans="1:9" s="1" customFormat="1" ht="70.2" customHeight="1" x14ac:dyDescent="0.3">
      <c r="A464" s="119"/>
      <c r="B464" s="42" t="s">
        <v>239</v>
      </c>
      <c r="C464" s="62"/>
      <c r="D464" s="62"/>
      <c r="E464" s="62"/>
      <c r="F464" s="44" t="s">
        <v>54</v>
      </c>
      <c r="G464" s="44" t="s">
        <v>238</v>
      </c>
      <c r="H464" s="44" t="s">
        <v>54</v>
      </c>
      <c r="I464" s="55"/>
    </row>
    <row r="465" spans="1:9" s="1" customFormat="1" x14ac:dyDescent="0.3">
      <c r="A465" s="119"/>
      <c r="B465" s="14" t="s">
        <v>205</v>
      </c>
      <c r="C465" s="63"/>
      <c r="D465" s="63"/>
      <c r="E465" s="63"/>
      <c r="F465" s="44"/>
      <c r="G465" s="45"/>
      <c r="H465" s="44"/>
      <c r="I465" s="55"/>
    </row>
    <row r="466" spans="1:9" s="1" customFormat="1" x14ac:dyDescent="0.3">
      <c r="A466" s="120"/>
      <c r="B466" s="14" t="s">
        <v>206</v>
      </c>
      <c r="C466" s="63"/>
      <c r="D466" s="63"/>
      <c r="E466" s="63"/>
      <c r="F466" s="44"/>
      <c r="G466" s="45"/>
      <c r="H466" s="44"/>
      <c r="I466" s="55"/>
    </row>
    <row r="467" spans="1:9" ht="52.8" x14ac:dyDescent="0.3">
      <c r="A467" s="101" t="s">
        <v>129</v>
      </c>
      <c r="B467" s="46" t="s">
        <v>174</v>
      </c>
      <c r="C467" s="63"/>
      <c r="D467" s="63"/>
      <c r="E467" s="63"/>
      <c r="F467" s="104" t="s">
        <v>166</v>
      </c>
      <c r="G467" s="105" t="s">
        <v>224</v>
      </c>
      <c r="H467" s="106"/>
      <c r="I467" s="110"/>
    </row>
    <row r="468" spans="1:9" x14ac:dyDescent="0.3">
      <c r="A468" s="102"/>
      <c r="B468" s="15" t="s">
        <v>116</v>
      </c>
      <c r="C468" s="65">
        <f>SUM(C469:C470)</f>
        <v>20</v>
      </c>
      <c r="D468" s="65">
        <f>SUM(D469:D470)</f>
        <v>9.9499999999999993</v>
      </c>
      <c r="E468" s="65">
        <f>SUM(E469:E470)</f>
        <v>9.9499999999999993</v>
      </c>
      <c r="F468" s="104"/>
      <c r="G468" s="105"/>
      <c r="H468" s="106"/>
      <c r="I468" s="111"/>
    </row>
    <row r="469" spans="1:9" x14ac:dyDescent="0.3">
      <c r="A469" s="102"/>
      <c r="B469" s="15" t="s">
        <v>9</v>
      </c>
      <c r="C469" s="62">
        <v>0</v>
      </c>
      <c r="D469" s="62">
        <v>0</v>
      </c>
      <c r="E469" s="62">
        <v>0</v>
      </c>
      <c r="F469" s="104"/>
      <c r="G469" s="105"/>
      <c r="H469" s="106"/>
      <c r="I469" s="111"/>
    </row>
    <row r="470" spans="1:9" x14ac:dyDescent="0.3">
      <c r="A470" s="102"/>
      <c r="B470" s="15" t="s">
        <v>10</v>
      </c>
      <c r="C470" s="65">
        <f>C478</f>
        <v>20</v>
      </c>
      <c r="D470" s="65">
        <f t="shared" ref="D470:E470" si="35">D478</f>
        <v>9.9499999999999993</v>
      </c>
      <c r="E470" s="65">
        <f t="shared" si="35"/>
        <v>9.9499999999999993</v>
      </c>
      <c r="F470" s="104"/>
      <c r="G470" s="105"/>
      <c r="H470" s="106"/>
      <c r="I470" s="111"/>
    </row>
    <row r="471" spans="1:9" x14ac:dyDescent="0.3">
      <c r="A471" s="102"/>
      <c r="B471" s="15" t="s">
        <v>11</v>
      </c>
      <c r="C471" s="65">
        <v>0</v>
      </c>
      <c r="D471" s="65">
        <v>0</v>
      </c>
      <c r="E471" s="65">
        <v>0</v>
      </c>
      <c r="F471" s="104"/>
      <c r="G471" s="105"/>
      <c r="H471" s="106"/>
      <c r="I471" s="111"/>
    </row>
    <row r="472" spans="1:9" x14ac:dyDescent="0.3">
      <c r="A472" s="102"/>
      <c r="B472" s="15" t="s">
        <v>12</v>
      </c>
      <c r="C472" s="65">
        <v>0</v>
      </c>
      <c r="D472" s="65">
        <v>0</v>
      </c>
      <c r="E472" s="65">
        <v>0</v>
      </c>
      <c r="F472" s="104"/>
      <c r="G472" s="105"/>
      <c r="H472" s="106"/>
      <c r="I472" s="111"/>
    </row>
    <row r="473" spans="1:9" x14ac:dyDescent="0.3">
      <c r="A473" s="102"/>
      <c r="B473" s="15" t="s">
        <v>69</v>
      </c>
      <c r="C473" s="65">
        <v>0</v>
      </c>
      <c r="D473" s="65">
        <v>0</v>
      </c>
      <c r="E473" s="65">
        <v>0</v>
      </c>
      <c r="F473" s="104"/>
      <c r="G473" s="105"/>
      <c r="H473" s="106"/>
      <c r="I473" s="111"/>
    </row>
    <row r="474" spans="1:9" x14ac:dyDescent="0.3">
      <c r="A474" s="103"/>
      <c r="B474" s="15" t="s">
        <v>70</v>
      </c>
      <c r="C474" s="65">
        <v>0</v>
      </c>
      <c r="D474" s="65">
        <v>0</v>
      </c>
      <c r="E474" s="65">
        <v>0</v>
      </c>
      <c r="F474" s="104"/>
      <c r="G474" s="105"/>
      <c r="H474" s="106"/>
      <c r="I474" s="112"/>
    </row>
    <row r="475" spans="1:9" s="1" customFormat="1" ht="41.4" customHeight="1" x14ac:dyDescent="0.3">
      <c r="A475" s="118" t="s">
        <v>176</v>
      </c>
      <c r="B475" s="42" t="s">
        <v>175</v>
      </c>
      <c r="C475" s="63"/>
      <c r="D475" s="63"/>
      <c r="E475" s="63"/>
      <c r="F475" s="104" t="s">
        <v>166</v>
      </c>
      <c r="G475" s="105" t="s">
        <v>224</v>
      </c>
      <c r="H475" s="106"/>
      <c r="I475" s="110"/>
    </row>
    <row r="476" spans="1:9" s="1" customFormat="1" x14ac:dyDescent="0.3">
      <c r="A476" s="119"/>
      <c r="B476" s="15" t="s">
        <v>116</v>
      </c>
      <c r="C476" s="65">
        <f>C477+C478+C479+C480+C481+C482</f>
        <v>20</v>
      </c>
      <c r="D476" s="65">
        <f>SUM(D477:D482)</f>
        <v>9.9499999999999993</v>
      </c>
      <c r="E476" s="65">
        <f t="shared" ref="E476" si="36">SUM(E477:E482)</f>
        <v>9.9499999999999993</v>
      </c>
      <c r="F476" s="104"/>
      <c r="G476" s="105"/>
      <c r="H476" s="106"/>
      <c r="I476" s="111"/>
    </row>
    <row r="477" spans="1:9" s="1" customFormat="1" x14ac:dyDescent="0.3">
      <c r="A477" s="119"/>
      <c r="B477" s="15" t="s">
        <v>9</v>
      </c>
      <c r="C477" s="62">
        <v>0</v>
      </c>
      <c r="D477" s="62">
        <v>0</v>
      </c>
      <c r="E477" s="62">
        <v>0</v>
      </c>
      <c r="F477" s="104"/>
      <c r="G477" s="105"/>
      <c r="H477" s="106"/>
      <c r="I477" s="111"/>
    </row>
    <row r="478" spans="1:9" s="1" customFormat="1" x14ac:dyDescent="0.3">
      <c r="A478" s="119"/>
      <c r="B478" s="15" t="s">
        <v>10</v>
      </c>
      <c r="C478" s="62">
        <v>20</v>
      </c>
      <c r="D478" s="62">
        <v>9.9499999999999993</v>
      </c>
      <c r="E478" s="62">
        <v>9.9499999999999993</v>
      </c>
      <c r="F478" s="104"/>
      <c r="G478" s="105"/>
      <c r="H478" s="106"/>
      <c r="I478" s="111"/>
    </row>
    <row r="479" spans="1:9" s="1" customFormat="1" x14ac:dyDescent="0.3">
      <c r="A479" s="119"/>
      <c r="B479" s="15" t="s">
        <v>11</v>
      </c>
      <c r="C479" s="62">
        <v>0</v>
      </c>
      <c r="D479" s="62">
        <v>0</v>
      </c>
      <c r="E479" s="62">
        <v>0</v>
      </c>
      <c r="F479" s="104"/>
      <c r="G479" s="105"/>
      <c r="H479" s="106"/>
      <c r="I479" s="111"/>
    </row>
    <row r="480" spans="1:9" s="1" customFormat="1" x14ac:dyDescent="0.3">
      <c r="A480" s="119"/>
      <c r="B480" s="15" t="s">
        <v>12</v>
      </c>
      <c r="C480" s="62">
        <v>0</v>
      </c>
      <c r="D480" s="62">
        <v>0</v>
      </c>
      <c r="E480" s="62">
        <v>0</v>
      </c>
      <c r="F480" s="104"/>
      <c r="G480" s="105"/>
      <c r="H480" s="106"/>
      <c r="I480" s="111"/>
    </row>
    <row r="481" spans="1:9" s="1" customFormat="1" x14ac:dyDescent="0.3">
      <c r="A481" s="119"/>
      <c r="B481" s="15" t="s">
        <v>69</v>
      </c>
      <c r="C481" s="62">
        <v>0</v>
      </c>
      <c r="D481" s="62">
        <v>0</v>
      </c>
      <c r="E481" s="62">
        <v>0</v>
      </c>
      <c r="F481" s="104"/>
      <c r="G481" s="105"/>
      <c r="H481" s="106"/>
      <c r="I481" s="111"/>
    </row>
    <row r="482" spans="1:9" s="1" customFormat="1" x14ac:dyDescent="0.3">
      <c r="A482" s="119"/>
      <c r="B482" s="15" t="s">
        <v>70</v>
      </c>
      <c r="C482" s="62">
        <v>0</v>
      </c>
      <c r="D482" s="62">
        <v>0</v>
      </c>
      <c r="E482" s="62">
        <v>0</v>
      </c>
      <c r="F482" s="104"/>
      <c r="G482" s="105"/>
      <c r="H482" s="106"/>
      <c r="I482" s="112"/>
    </row>
    <row r="483" spans="1:9" ht="39.6" customHeight="1" x14ac:dyDescent="0.3">
      <c r="A483" s="101" t="s">
        <v>173</v>
      </c>
      <c r="B483" s="46" t="s">
        <v>164</v>
      </c>
      <c r="C483" s="63"/>
      <c r="D483" s="63"/>
      <c r="E483" s="63"/>
      <c r="F483" s="104" t="s">
        <v>166</v>
      </c>
      <c r="G483" s="105" t="s">
        <v>224</v>
      </c>
      <c r="H483" s="106"/>
      <c r="I483" s="110"/>
    </row>
    <row r="484" spans="1:9" x14ac:dyDescent="0.3">
      <c r="A484" s="102"/>
      <c r="B484" s="15" t="s">
        <v>116</v>
      </c>
      <c r="C484" s="65">
        <f>SUM(C485:C490)</f>
        <v>0</v>
      </c>
      <c r="D484" s="65">
        <f t="shared" ref="D484:E484" si="37">SUM(D485:D490)</f>
        <v>0</v>
      </c>
      <c r="E484" s="65">
        <f t="shared" si="37"/>
        <v>0</v>
      </c>
      <c r="F484" s="104"/>
      <c r="G484" s="105"/>
      <c r="H484" s="106"/>
      <c r="I484" s="111"/>
    </row>
    <row r="485" spans="1:9" x14ac:dyDescent="0.3">
      <c r="A485" s="102"/>
      <c r="B485" s="15" t="s">
        <v>9</v>
      </c>
      <c r="C485" s="62">
        <v>0</v>
      </c>
      <c r="D485" s="62">
        <v>0</v>
      </c>
      <c r="E485" s="62">
        <v>0</v>
      </c>
      <c r="F485" s="104"/>
      <c r="G485" s="105"/>
      <c r="H485" s="106"/>
      <c r="I485" s="111"/>
    </row>
    <row r="486" spans="1:9" x14ac:dyDescent="0.3">
      <c r="A486" s="102"/>
      <c r="B486" s="15" t="s">
        <v>10</v>
      </c>
      <c r="C486" s="65">
        <v>0</v>
      </c>
      <c r="D486" s="65">
        <v>0</v>
      </c>
      <c r="E486" s="65">
        <v>0</v>
      </c>
      <c r="F486" s="104"/>
      <c r="G486" s="105"/>
      <c r="H486" s="106"/>
      <c r="I486" s="111"/>
    </row>
    <row r="487" spans="1:9" x14ac:dyDescent="0.3">
      <c r="A487" s="102"/>
      <c r="B487" s="15" t="s">
        <v>11</v>
      </c>
      <c r="C487" s="65">
        <v>0</v>
      </c>
      <c r="D487" s="65">
        <v>0</v>
      </c>
      <c r="E487" s="65">
        <v>0</v>
      </c>
      <c r="F487" s="104"/>
      <c r="G487" s="105"/>
      <c r="H487" s="106"/>
      <c r="I487" s="111"/>
    </row>
    <row r="488" spans="1:9" x14ac:dyDescent="0.3">
      <c r="A488" s="102"/>
      <c r="B488" s="15" t="s">
        <v>12</v>
      </c>
      <c r="C488" s="65">
        <v>0</v>
      </c>
      <c r="D488" s="65">
        <v>0</v>
      </c>
      <c r="E488" s="65">
        <v>0</v>
      </c>
      <c r="F488" s="104"/>
      <c r="G488" s="105"/>
      <c r="H488" s="106"/>
      <c r="I488" s="111"/>
    </row>
    <row r="489" spans="1:9" x14ac:dyDescent="0.3">
      <c r="A489" s="102"/>
      <c r="B489" s="15" t="s">
        <v>69</v>
      </c>
      <c r="C489" s="65">
        <v>0</v>
      </c>
      <c r="D489" s="65">
        <v>0</v>
      </c>
      <c r="E489" s="65">
        <v>0</v>
      </c>
      <c r="F489" s="104"/>
      <c r="G489" s="105"/>
      <c r="H489" s="106"/>
      <c r="I489" s="111"/>
    </row>
    <row r="490" spans="1:9" x14ac:dyDescent="0.3">
      <c r="A490" s="103"/>
      <c r="B490" s="15" t="s">
        <v>70</v>
      </c>
      <c r="C490" s="65">
        <v>0</v>
      </c>
      <c r="D490" s="65">
        <v>0</v>
      </c>
      <c r="E490" s="65">
        <v>0</v>
      </c>
      <c r="F490" s="104"/>
      <c r="G490" s="105"/>
      <c r="H490" s="106"/>
      <c r="I490" s="112"/>
    </row>
    <row r="491" spans="1:9" s="1" customFormat="1" ht="73.95" customHeight="1" x14ac:dyDescent="0.3">
      <c r="A491" s="118" t="s">
        <v>177</v>
      </c>
      <c r="B491" s="42" t="s">
        <v>178</v>
      </c>
      <c r="C491" s="63"/>
      <c r="D491" s="63"/>
      <c r="E491" s="63"/>
      <c r="F491" s="104" t="s">
        <v>166</v>
      </c>
      <c r="G491" s="105" t="s">
        <v>224</v>
      </c>
      <c r="H491" s="106"/>
      <c r="I491" s="110"/>
    </row>
    <row r="492" spans="1:9" s="1" customFormat="1" x14ac:dyDescent="0.3">
      <c r="A492" s="119"/>
      <c r="B492" s="15" t="s">
        <v>116</v>
      </c>
      <c r="C492" s="65">
        <f>C493+C494+C495+C496+C497+C498</f>
        <v>0</v>
      </c>
      <c r="D492" s="65">
        <f>SUM(D493:D498)</f>
        <v>0</v>
      </c>
      <c r="E492" s="65">
        <f t="shared" ref="E492" si="38">SUM(E493:E498)</f>
        <v>0</v>
      </c>
      <c r="F492" s="104"/>
      <c r="G492" s="105"/>
      <c r="H492" s="106"/>
      <c r="I492" s="111"/>
    </row>
    <row r="493" spans="1:9" s="1" customFormat="1" x14ac:dyDescent="0.3">
      <c r="A493" s="119"/>
      <c r="B493" s="15" t="s">
        <v>9</v>
      </c>
      <c r="C493" s="62">
        <v>0</v>
      </c>
      <c r="D493" s="62">
        <v>0</v>
      </c>
      <c r="E493" s="62">
        <v>0</v>
      </c>
      <c r="F493" s="104"/>
      <c r="G493" s="105"/>
      <c r="H493" s="106"/>
      <c r="I493" s="111"/>
    </row>
    <row r="494" spans="1:9" s="1" customFormat="1" x14ac:dyDescent="0.3">
      <c r="A494" s="119"/>
      <c r="B494" s="15" t="s">
        <v>10</v>
      </c>
      <c r="C494" s="62">
        <v>0</v>
      </c>
      <c r="D494" s="62">
        <v>0</v>
      </c>
      <c r="E494" s="62">
        <v>0</v>
      </c>
      <c r="F494" s="104"/>
      <c r="G494" s="105"/>
      <c r="H494" s="106"/>
      <c r="I494" s="111"/>
    </row>
    <row r="495" spans="1:9" s="1" customFormat="1" x14ac:dyDescent="0.3">
      <c r="A495" s="119"/>
      <c r="B495" s="15" t="s">
        <v>11</v>
      </c>
      <c r="C495" s="62">
        <v>0</v>
      </c>
      <c r="D495" s="62">
        <v>0</v>
      </c>
      <c r="E495" s="62">
        <v>0</v>
      </c>
      <c r="F495" s="104"/>
      <c r="G495" s="105"/>
      <c r="H495" s="106"/>
      <c r="I495" s="111"/>
    </row>
    <row r="496" spans="1:9" s="1" customFormat="1" x14ac:dyDescent="0.3">
      <c r="A496" s="119"/>
      <c r="B496" s="15" t="s">
        <v>12</v>
      </c>
      <c r="C496" s="62">
        <v>0</v>
      </c>
      <c r="D496" s="62">
        <v>0</v>
      </c>
      <c r="E496" s="62">
        <v>0</v>
      </c>
      <c r="F496" s="104"/>
      <c r="G496" s="105"/>
      <c r="H496" s="106"/>
      <c r="I496" s="111"/>
    </row>
    <row r="497" spans="1:9" s="1" customFormat="1" x14ac:dyDescent="0.3">
      <c r="A497" s="119"/>
      <c r="B497" s="15" t="s">
        <v>69</v>
      </c>
      <c r="C497" s="62">
        <v>0</v>
      </c>
      <c r="D497" s="62">
        <v>0</v>
      </c>
      <c r="E497" s="62">
        <v>0</v>
      </c>
      <c r="F497" s="104"/>
      <c r="G497" s="105"/>
      <c r="H497" s="106"/>
      <c r="I497" s="111"/>
    </row>
    <row r="498" spans="1:9" s="1" customFormat="1" x14ac:dyDescent="0.3">
      <c r="A498" s="119"/>
      <c r="B498" s="15" t="s">
        <v>70</v>
      </c>
      <c r="C498" s="62">
        <v>0</v>
      </c>
      <c r="D498" s="62">
        <v>0</v>
      </c>
      <c r="E498" s="62">
        <v>0</v>
      </c>
      <c r="F498" s="104"/>
      <c r="G498" s="105"/>
      <c r="H498" s="106"/>
      <c r="I498" s="112"/>
    </row>
    <row r="499" spans="1:9" s="1" customFormat="1" ht="43.95" customHeight="1" x14ac:dyDescent="0.3">
      <c r="A499" s="119"/>
      <c r="B499" s="43" t="s">
        <v>240</v>
      </c>
      <c r="C499" s="62"/>
      <c r="D499" s="62"/>
      <c r="E499" s="62"/>
      <c r="F499" s="44" t="s">
        <v>54</v>
      </c>
      <c r="G499" s="44" t="s">
        <v>238</v>
      </c>
      <c r="H499" s="44" t="s">
        <v>54</v>
      </c>
      <c r="I499" s="55"/>
    </row>
    <row r="500" spans="1:9" s="1" customFormat="1" ht="59.4" customHeight="1" x14ac:dyDescent="0.3">
      <c r="A500" s="119"/>
      <c r="B500" s="42" t="s">
        <v>241</v>
      </c>
      <c r="C500" s="62"/>
      <c r="D500" s="62"/>
      <c r="E500" s="62"/>
      <c r="F500" s="44" t="s">
        <v>54</v>
      </c>
      <c r="G500" s="44" t="s">
        <v>238</v>
      </c>
      <c r="H500" s="44" t="s">
        <v>54</v>
      </c>
      <c r="I500" s="55"/>
    </row>
    <row r="501" spans="1:9" s="1" customFormat="1" x14ac:dyDescent="0.3">
      <c r="A501" s="119"/>
      <c r="B501" s="14" t="s">
        <v>207</v>
      </c>
      <c r="C501" s="63"/>
      <c r="D501" s="63"/>
      <c r="E501" s="63"/>
      <c r="F501" s="44"/>
      <c r="G501" s="45"/>
      <c r="H501" s="44"/>
      <c r="I501" s="55"/>
    </row>
    <row r="502" spans="1:9" s="1" customFormat="1" x14ac:dyDescent="0.3">
      <c r="A502" s="120"/>
      <c r="B502" s="14" t="s">
        <v>208</v>
      </c>
      <c r="C502" s="63"/>
      <c r="D502" s="63"/>
      <c r="E502" s="63"/>
      <c r="F502" s="44"/>
      <c r="G502" s="45"/>
      <c r="H502" s="44"/>
      <c r="I502" s="55"/>
    </row>
    <row r="503" spans="1:9" ht="22.2" customHeight="1" x14ac:dyDescent="0.3">
      <c r="A503" s="108" t="s">
        <v>192</v>
      </c>
      <c r="B503" s="108"/>
      <c r="C503" s="108"/>
      <c r="D503" s="108"/>
      <c r="E503" s="108"/>
      <c r="F503" s="108"/>
      <c r="G503" s="108"/>
      <c r="H503" s="108"/>
      <c r="I503" s="108"/>
    </row>
    <row r="504" spans="1:9" x14ac:dyDescent="0.3">
      <c r="A504" s="109"/>
      <c r="B504" s="15" t="s">
        <v>71</v>
      </c>
      <c r="C504" s="62">
        <f>SUM(C505:C510)</f>
        <v>1332.52592</v>
      </c>
      <c r="D504" s="62">
        <f t="shared" ref="D504:E504" si="39">SUM(D505:D510)</f>
        <v>241.03951000000001</v>
      </c>
      <c r="E504" s="62">
        <f t="shared" si="39"/>
        <v>241.03951000000001</v>
      </c>
      <c r="F504" s="47"/>
      <c r="G504" s="50"/>
      <c r="H504" s="32"/>
      <c r="I504" s="110"/>
    </row>
    <row r="505" spans="1:9" x14ac:dyDescent="0.3">
      <c r="A505" s="109"/>
      <c r="B505" s="15" t="s">
        <v>9</v>
      </c>
      <c r="C505" s="62">
        <f t="shared" ref="C505:E510" si="40">C513+C529</f>
        <v>0</v>
      </c>
      <c r="D505" s="62">
        <f t="shared" si="40"/>
        <v>0</v>
      </c>
      <c r="E505" s="62">
        <f t="shared" si="40"/>
        <v>0</v>
      </c>
      <c r="F505" s="48"/>
      <c r="G505" s="51"/>
      <c r="H505" s="33"/>
      <c r="I505" s="111"/>
    </row>
    <row r="506" spans="1:9" x14ac:dyDescent="0.3">
      <c r="A506" s="109"/>
      <c r="B506" s="15" t="s">
        <v>10</v>
      </c>
      <c r="C506" s="62">
        <f t="shared" si="40"/>
        <v>1332.52592</v>
      </c>
      <c r="D506" s="62">
        <f t="shared" si="40"/>
        <v>241.03951000000001</v>
      </c>
      <c r="E506" s="62">
        <f t="shared" si="40"/>
        <v>241.03951000000001</v>
      </c>
      <c r="F506" s="48"/>
      <c r="G506" s="51"/>
      <c r="H506" s="33"/>
      <c r="I506" s="111"/>
    </row>
    <row r="507" spans="1:9" x14ac:dyDescent="0.3">
      <c r="A507" s="109"/>
      <c r="B507" s="15" t="s">
        <v>11</v>
      </c>
      <c r="C507" s="62">
        <f t="shared" si="40"/>
        <v>0</v>
      </c>
      <c r="D507" s="62">
        <f t="shared" si="40"/>
        <v>0</v>
      </c>
      <c r="E507" s="62">
        <f t="shared" si="40"/>
        <v>0</v>
      </c>
      <c r="F507" s="48"/>
      <c r="G507" s="51"/>
      <c r="H507" s="33"/>
      <c r="I507" s="111"/>
    </row>
    <row r="508" spans="1:9" x14ac:dyDescent="0.3">
      <c r="A508" s="109"/>
      <c r="B508" s="15" t="s">
        <v>12</v>
      </c>
      <c r="C508" s="62">
        <f t="shared" si="40"/>
        <v>0</v>
      </c>
      <c r="D508" s="62">
        <f t="shared" si="40"/>
        <v>0</v>
      </c>
      <c r="E508" s="62">
        <f t="shared" si="40"/>
        <v>0</v>
      </c>
      <c r="F508" s="48"/>
      <c r="G508" s="51"/>
      <c r="H508" s="33"/>
      <c r="I508" s="111"/>
    </row>
    <row r="509" spans="1:9" x14ac:dyDescent="0.3">
      <c r="A509" s="109"/>
      <c r="B509" s="15" t="s">
        <v>69</v>
      </c>
      <c r="C509" s="62">
        <f t="shared" si="40"/>
        <v>0</v>
      </c>
      <c r="D509" s="62">
        <f t="shared" si="40"/>
        <v>0</v>
      </c>
      <c r="E509" s="62">
        <f t="shared" si="40"/>
        <v>0</v>
      </c>
      <c r="F509" s="48"/>
      <c r="G509" s="51"/>
      <c r="H509" s="33"/>
      <c r="I509" s="111"/>
    </row>
    <row r="510" spans="1:9" x14ac:dyDescent="0.3">
      <c r="A510" s="109"/>
      <c r="B510" s="15" t="s">
        <v>70</v>
      </c>
      <c r="C510" s="62">
        <f t="shared" si="40"/>
        <v>0</v>
      </c>
      <c r="D510" s="62">
        <f t="shared" si="40"/>
        <v>0</v>
      </c>
      <c r="E510" s="62">
        <f t="shared" si="40"/>
        <v>0</v>
      </c>
      <c r="F510" s="49"/>
      <c r="G510" s="52"/>
      <c r="H510" s="34"/>
      <c r="I510" s="112"/>
    </row>
    <row r="511" spans="1:9" ht="60" customHeight="1" x14ac:dyDescent="0.3">
      <c r="A511" s="105" t="s">
        <v>161</v>
      </c>
      <c r="B511" s="46" t="s">
        <v>193</v>
      </c>
      <c r="C511" s="62"/>
      <c r="D511" s="63"/>
      <c r="E511" s="63"/>
      <c r="F511" s="104" t="s">
        <v>167</v>
      </c>
      <c r="G511" s="105" t="s">
        <v>224</v>
      </c>
      <c r="H511" s="106"/>
      <c r="I511" s="107"/>
    </row>
    <row r="512" spans="1:9" x14ac:dyDescent="0.3">
      <c r="A512" s="105"/>
      <c r="B512" s="15" t="s">
        <v>116</v>
      </c>
      <c r="C512" s="62">
        <f>C513+C514</f>
        <v>36</v>
      </c>
      <c r="D512" s="62">
        <f>D513+D514</f>
        <v>17.91</v>
      </c>
      <c r="E512" s="62">
        <f>E513+E514</f>
        <v>17.91</v>
      </c>
      <c r="F512" s="104"/>
      <c r="G512" s="105"/>
      <c r="H512" s="106"/>
      <c r="I512" s="107"/>
    </row>
    <row r="513" spans="1:9" x14ac:dyDescent="0.3">
      <c r="A513" s="105"/>
      <c r="B513" s="15" t="s">
        <v>9</v>
      </c>
      <c r="C513" s="62">
        <f>C529</f>
        <v>0</v>
      </c>
      <c r="D513" s="62">
        <f t="shared" ref="D513:E513" si="41">D529</f>
        <v>0</v>
      </c>
      <c r="E513" s="62">
        <f t="shared" si="41"/>
        <v>0</v>
      </c>
      <c r="F513" s="104"/>
      <c r="G513" s="105"/>
      <c r="H513" s="106"/>
      <c r="I513" s="107"/>
    </row>
    <row r="514" spans="1:9" x14ac:dyDescent="0.3">
      <c r="A514" s="105"/>
      <c r="B514" s="15" t="s">
        <v>10</v>
      </c>
      <c r="C514" s="62">
        <f>C522</f>
        <v>36</v>
      </c>
      <c r="D514" s="62">
        <f t="shared" ref="D514:E514" si="42">D522</f>
        <v>17.91</v>
      </c>
      <c r="E514" s="62">
        <f t="shared" si="42"/>
        <v>17.91</v>
      </c>
      <c r="F514" s="104"/>
      <c r="G514" s="105"/>
      <c r="H514" s="106"/>
      <c r="I514" s="107"/>
    </row>
    <row r="515" spans="1:9" x14ac:dyDescent="0.3">
      <c r="A515" s="105"/>
      <c r="B515" s="15" t="s">
        <v>11</v>
      </c>
      <c r="C515" s="62">
        <f t="shared" ref="C515:E515" si="43">C531</f>
        <v>0</v>
      </c>
      <c r="D515" s="62">
        <f t="shared" si="43"/>
        <v>0</v>
      </c>
      <c r="E515" s="62">
        <f t="shared" si="43"/>
        <v>0</v>
      </c>
      <c r="F515" s="104"/>
      <c r="G515" s="105"/>
      <c r="H515" s="106"/>
      <c r="I515" s="107"/>
    </row>
    <row r="516" spans="1:9" x14ac:dyDescent="0.3">
      <c r="A516" s="105"/>
      <c r="B516" s="15" t="s">
        <v>12</v>
      </c>
      <c r="C516" s="62">
        <f t="shared" ref="C516:E516" si="44">C532</f>
        <v>0</v>
      </c>
      <c r="D516" s="62">
        <f t="shared" si="44"/>
        <v>0</v>
      </c>
      <c r="E516" s="62">
        <f t="shared" si="44"/>
        <v>0</v>
      </c>
      <c r="F516" s="104"/>
      <c r="G516" s="105"/>
      <c r="H516" s="106"/>
      <c r="I516" s="107"/>
    </row>
    <row r="517" spans="1:9" x14ac:dyDescent="0.3">
      <c r="A517" s="105"/>
      <c r="B517" s="15" t="s">
        <v>69</v>
      </c>
      <c r="C517" s="62">
        <f t="shared" ref="C517:E517" si="45">C533</f>
        <v>0</v>
      </c>
      <c r="D517" s="62">
        <f t="shared" si="45"/>
        <v>0</v>
      </c>
      <c r="E517" s="62">
        <f t="shared" si="45"/>
        <v>0</v>
      </c>
      <c r="F517" s="104"/>
      <c r="G517" s="105"/>
      <c r="H517" s="106"/>
      <c r="I517" s="107"/>
    </row>
    <row r="518" spans="1:9" x14ac:dyDescent="0.3">
      <c r="A518" s="105"/>
      <c r="B518" s="15" t="s">
        <v>70</v>
      </c>
      <c r="C518" s="62">
        <f t="shared" ref="C518:E518" si="46">C534</f>
        <v>0</v>
      </c>
      <c r="D518" s="62">
        <f t="shared" si="46"/>
        <v>0</v>
      </c>
      <c r="E518" s="62">
        <f t="shared" si="46"/>
        <v>0</v>
      </c>
      <c r="F518" s="104"/>
      <c r="G518" s="105"/>
      <c r="H518" s="106"/>
      <c r="I518" s="107"/>
    </row>
    <row r="519" spans="1:9" s="1" customFormat="1" ht="41.4" customHeight="1" x14ac:dyDescent="0.3">
      <c r="A519" s="118" t="s">
        <v>179</v>
      </c>
      <c r="B519" s="42" t="s">
        <v>194</v>
      </c>
      <c r="C519" s="63"/>
      <c r="D519" s="63"/>
      <c r="E519" s="63"/>
      <c r="F519" s="104" t="s">
        <v>167</v>
      </c>
      <c r="G519" s="105" t="s">
        <v>224</v>
      </c>
      <c r="H519" s="106"/>
      <c r="I519" s="110"/>
    </row>
    <row r="520" spans="1:9" s="1" customFormat="1" x14ac:dyDescent="0.3">
      <c r="A520" s="119"/>
      <c r="B520" s="15" t="s">
        <v>116</v>
      </c>
      <c r="C520" s="65">
        <f>C521+C522+C523+C524+C525+C526</f>
        <v>36</v>
      </c>
      <c r="D520" s="65">
        <f>SUM(D521:D526)</f>
        <v>17.91</v>
      </c>
      <c r="E520" s="65">
        <f t="shared" ref="E520" si="47">SUM(E521:E526)</f>
        <v>17.91</v>
      </c>
      <c r="F520" s="104"/>
      <c r="G520" s="105"/>
      <c r="H520" s="106"/>
      <c r="I520" s="111"/>
    </row>
    <row r="521" spans="1:9" s="1" customFormat="1" x14ac:dyDescent="0.3">
      <c r="A521" s="119"/>
      <c r="B521" s="15" t="s">
        <v>9</v>
      </c>
      <c r="C521" s="62">
        <v>0</v>
      </c>
      <c r="D521" s="62">
        <v>0</v>
      </c>
      <c r="E521" s="62">
        <v>0</v>
      </c>
      <c r="F521" s="104"/>
      <c r="G521" s="105"/>
      <c r="H521" s="106"/>
      <c r="I521" s="111"/>
    </row>
    <row r="522" spans="1:9" s="1" customFormat="1" x14ac:dyDescent="0.3">
      <c r="A522" s="119"/>
      <c r="B522" s="15" t="s">
        <v>10</v>
      </c>
      <c r="C522" s="62">
        <v>36</v>
      </c>
      <c r="D522" s="62">
        <v>17.91</v>
      </c>
      <c r="E522" s="62">
        <v>17.91</v>
      </c>
      <c r="F522" s="104"/>
      <c r="G522" s="105"/>
      <c r="H522" s="106"/>
      <c r="I522" s="111"/>
    </row>
    <row r="523" spans="1:9" s="1" customFormat="1" x14ac:dyDescent="0.3">
      <c r="A523" s="119"/>
      <c r="B523" s="15" t="s">
        <v>11</v>
      </c>
      <c r="C523" s="62">
        <v>0</v>
      </c>
      <c r="D523" s="62">
        <v>0</v>
      </c>
      <c r="E523" s="62">
        <v>0</v>
      </c>
      <c r="F523" s="104"/>
      <c r="G523" s="105"/>
      <c r="H523" s="106"/>
      <c r="I523" s="111"/>
    </row>
    <row r="524" spans="1:9" s="1" customFormat="1" x14ac:dyDescent="0.3">
      <c r="A524" s="119"/>
      <c r="B524" s="15" t="s">
        <v>12</v>
      </c>
      <c r="C524" s="62">
        <v>0</v>
      </c>
      <c r="D524" s="62">
        <v>0</v>
      </c>
      <c r="E524" s="62">
        <v>0</v>
      </c>
      <c r="F524" s="104"/>
      <c r="G524" s="105"/>
      <c r="H524" s="106"/>
      <c r="I524" s="111"/>
    </row>
    <row r="525" spans="1:9" s="1" customFormat="1" x14ac:dyDescent="0.3">
      <c r="A525" s="119"/>
      <c r="B525" s="15" t="s">
        <v>69</v>
      </c>
      <c r="C525" s="62">
        <v>0</v>
      </c>
      <c r="D525" s="62">
        <v>0</v>
      </c>
      <c r="E525" s="62">
        <v>0</v>
      </c>
      <c r="F525" s="104"/>
      <c r="G525" s="105"/>
      <c r="H525" s="106"/>
      <c r="I525" s="111"/>
    </row>
    <row r="526" spans="1:9" s="1" customFormat="1" x14ac:dyDescent="0.3">
      <c r="A526" s="119"/>
      <c r="B526" s="15" t="s">
        <v>70</v>
      </c>
      <c r="C526" s="62">
        <v>0</v>
      </c>
      <c r="D526" s="62">
        <v>0</v>
      </c>
      <c r="E526" s="62">
        <v>0</v>
      </c>
      <c r="F526" s="104"/>
      <c r="G526" s="105"/>
      <c r="H526" s="106"/>
      <c r="I526" s="112"/>
    </row>
    <row r="527" spans="1:9" ht="31.2" customHeight="1" x14ac:dyDescent="0.3">
      <c r="A527" s="101" t="s">
        <v>162</v>
      </c>
      <c r="B527" s="77" t="s">
        <v>195</v>
      </c>
      <c r="C527" s="63"/>
      <c r="D527" s="63"/>
      <c r="E527" s="63"/>
      <c r="F527" s="104" t="s">
        <v>167</v>
      </c>
      <c r="G527" s="105" t="s">
        <v>224</v>
      </c>
      <c r="H527" s="106"/>
      <c r="I527" s="107"/>
    </row>
    <row r="528" spans="1:9" x14ac:dyDescent="0.3">
      <c r="A528" s="102"/>
      <c r="B528" s="15" t="s">
        <v>116</v>
      </c>
      <c r="C528" s="65">
        <f>SUM(C529:C530)</f>
        <v>1296.52592</v>
      </c>
      <c r="D528" s="65">
        <f>SUM(D529:D530)</f>
        <v>223.12951000000001</v>
      </c>
      <c r="E528" s="65">
        <f>SUM(E529:E530)</f>
        <v>223.12951000000001</v>
      </c>
      <c r="F528" s="104"/>
      <c r="G528" s="105"/>
      <c r="H528" s="106"/>
      <c r="I528" s="107"/>
    </row>
    <row r="529" spans="1:9" x14ac:dyDescent="0.3">
      <c r="A529" s="102"/>
      <c r="B529" s="15" t="s">
        <v>9</v>
      </c>
      <c r="C529" s="62">
        <f>C537</f>
        <v>0</v>
      </c>
      <c r="D529" s="62">
        <f t="shared" ref="D529:E529" si="48">D537</f>
        <v>0</v>
      </c>
      <c r="E529" s="62">
        <f t="shared" si="48"/>
        <v>0</v>
      </c>
      <c r="F529" s="104"/>
      <c r="G529" s="105"/>
      <c r="H529" s="106"/>
      <c r="I529" s="107"/>
    </row>
    <row r="530" spans="1:9" x14ac:dyDescent="0.3">
      <c r="A530" s="102"/>
      <c r="B530" s="15" t="s">
        <v>10</v>
      </c>
      <c r="C530" s="62">
        <f>C538</f>
        <v>1296.52592</v>
      </c>
      <c r="D530" s="62">
        <f t="shared" ref="D530:E530" si="49">D538</f>
        <v>223.12951000000001</v>
      </c>
      <c r="E530" s="62">
        <f t="shared" si="49"/>
        <v>223.12951000000001</v>
      </c>
      <c r="F530" s="104"/>
      <c r="G530" s="105"/>
      <c r="H530" s="106"/>
      <c r="I530" s="107"/>
    </row>
    <row r="531" spans="1:9" x14ac:dyDescent="0.3">
      <c r="A531" s="102"/>
      <c r="B531" s="15" t="s">
        <v>11</v>
      </c>
      <c r="C531" s="65">
        <v>0</v>
      </c>
      <c r="D531" s="65">
        <v>0</v>
      </c>
      <c r="E531" s="65">
        <v>0</v>
      </c>
      <c r="F531" s="104"/>
      <c r="G531" s="105"/>
      <c r="H531" s="106"/>
      <c r="I531" s="107"/>
    </row>
    <row r="532" spans="1:9" x14ac:dyDescent="0.3">
      <c r="A532" s="102"/>
      <c r="B532" s="15" t="s">
        <v>12</v>
      </c>
      <c r="C532" s="65">
        <v>0</v>
      </c>
      <c r="D532" s="65">
        <v>0</v>
      </c>
      <c r="E532" s="65">
        <v>0</v>
      </c>
      <c r="F532" s="104"/>
      <c r="G532" s="105"/>
      <c r="H532" s="106"/>
      <c r="I532" s="107"/>
    </row>
    <row r="533" spans="1:9" x14ac:dyDescent="0.3">
      <c r="A533" s="102"/>
      <c r="B533" s="15" t="s">
        <v>69</v>
      </c>
      <c r="C533" s="65">
        <v>0</v>
      </c>
      <c r="D533" s="65">
        <v>0</v>
      </c>
      <c r="E533" s="65">
        <v>0</v>
      </c>
      <c r="F533" s="104"/>
      <c r="G533" s="105"/>
      <c r="H533" s="106"/>
      <c r="I533" s="107"/>
    </row>
    <row r="534" spans="1:9" x14ac:dyDescent="0.3">
      <c r="A534" s="103"/>
      <c r="B534" s="15" t="s">
        <v>70</v>
      </c>
      <c r="C534" s="65">
        <v>0</v>
      </c>
      <c r="D534" s="65">
        <v>0</v>
      </c>
      <c r="E534" s="65">
        <v>0</v>
      </c>
      <c r="F534" s="104"/>
      <c r="G534" s="105"/>
      <c r="H534" s="106"/>
      <c r="I534" s="107"/>
    </row>
    <row r="535" spans="1:9" s="1" customFormat="1" ht="57.6" customHeight="1" x14ac:dyDescent="0.3">
      <c r="A535" s="118" t="s">
        <v>180</v>
      </c>
      <c r="B535" s="42" t="s">
        <v>196</v>
      </c>
      <c r="C535" s="63"/>
      <c r="D535" s="63"/>
      <c r="E535" s="63"/>
      <c r="F535" s="104" t="s">
        <v>167</v>
      </c>
      <c r="G535" s="105" t="s">
        <v>224</v>
      </c>
      <c r="H535" s="106"/>
      <c r="I535" s="110"/>
    </row>
    <row r="536" spans="1:9" s="1" customFormat="1" ht="16.95" customHeight="1" x14ac:dyDescent="0.3">
      <c r="A536" s="119"/>
      <c r="B536" s="15" t="s">
        <v>116</v>
      </c>
      <c r="C536" s="65">
        <f>C537+C538+C539+C540+C541+C542</f>
        <v>1296.52592</v>
      </c>
      <c r="D536" s="65">
        <f>SUM(D537:D542)</f>
        <v>223.12951000000001</v>
      </c>
      <c r="E536" s="65">
        <f t="shared" ref="E536" si="50">SUM(E537:E542)</f>
        <v>223.12951000000001</v>
      </c>
      <c r="F536" s="104"/>
      <c r="G536" s="105"/>
      <c r="H536" s="106"/>
      <c r="I536" s="111"/>
    </row>
    <row r="537" spans="1:9" s="1" customFormat="1" x14ac:dyDescent="0.3">
      <c r="A537" s="119"/>
      <c r="B537" s="15" t="s">
        <v>9</v>
      </c>
      <c r="C537" s="62">
        <v>0</v>
      </c>
      <c r="D537" s="62">
        <v>0</v>
      </c>
      <c r="E537" s="62">
        <v>0</v>
      </c>
      <c r="F537" s="104"/>
      <c r="G537" s="105"/>
      <c r="H537" s="106"/>
      <c r="I537" s="111"/>
    </row>
    <row r="538" spans="1:9" s="1" customFormat="1" ht="17.399999999999999" customHeight="1" x14ac:dyDescent="0.3">
      <c r="A538" s="119"/>
      <c r="B538" s="15" t="s">
        <v>10</v>
      </c>
      <c r="C538" s="65">
        <v>1296.52592</v>
      </c>
      <c r="D538" s="65">
        <v>223.12951000000001</v>
      </c>
      <c r="E538" s="65">
        <v>223.12951000000001</v>
      </c>
      <c r="F538" s="104"/>
      <c r="G538" s="105"/>
      <c r="H538" s="106"/>
      <c r="I538" s="111"/>
    </row>
    <row r="539" spans="1:9" s="1" customFormat="1" ht="15" customHeight="1" x14ac:dyDescent="0.3">
      <c r="A539" s="119"/>
      <c r="B539" s="15" t="s">
        <v>11</v>
      </c>
      <c r="C539" s="62">
        <v>0</v>
      </c>
      <c r="D539" s="62">
        <v>0</v>
      </c>
      <c r="E539" s="62">
        <v>0</v>
      </c>
      <c r="F539" s="104"/>
      <c r="G539" s="105"/>
      <c r="H539" s="106"/>
      <c r="I539" s="111"/>
    </row>
    <row r="540" spans="1:9" s="1" customFormat="1" ht="14.4" customHeight="1" x14ac:dyDescent="0.3">
      <c r="A540" s="119"/>
      <c r="B540" s="15" t="s">
        <v>12</v>
      </c>
      <c r="C540" s="62">
        <v>0</v>
      </c>
      <c r="D540" s="62">
        <v>0</v>
      </c>
      <c r="E540" s="62">
        <v>0</v>
      </c>
      <c r="F540" s="104"/>
      <c r="G540" s="105"/>
      <c r="H540" s="106"/>
      <c r="I540" s="111"/>
    </row>
    <row r="541" spans="1:9" s="1" customFormat="1" ht="15.6" customHeight="1" x14ac:dyDescent="0.3">
      <c r="A541" s="119"/>
      <c r="B541" s="15" t="s">
        <v>69</v>
      </c>
      <c r="C541" s="62">
        <v>0</v>
      </c>
      <c r="D541" s="62">
        <v>0</v>
      </c>
      <c r="E541" s="62">
        <v>0</v>
      </c>
      <c r="F541" s="104"/>
      <c r="G541" s="105"/>
      <c r="H541" s="106"/>
      <c r="I541" s="111"/>
    </row>
    <row r="542" spans="1:9" s="1" customFormat="1" ht="15" customHeight="1" x14ac:dyDescent="0.3">
      <c r="A542" s="119"/>
      <c r="B542" s="15" t="s">
        <v>70</v>
      </c>
      <c r="C542" s="62">
        <v>0</v>
      </c>
      <c r="D542" s="62">
        <v>0</v>
      </c>
      <c r="E542" s="62">
        <v>0</v>
      </c>
      <c r="F542" s="104"/>
      <c r="G542" s="105"/>
      <c r="H542" s="106"/>
      <c r="I542" s="112"/>
    </row>
    <row r="543" spans="1:9" s="1" customFormat="1" ht="57.6" customHeight="1" x14ac:dyDescent="0.3">
      <c r="A543" s="119"/>
      <c r="B543" s="42" t="s">
        <v>242</v>
      </c>
      <c r="C543" s="62"/>
      <c r="D543" s="62"/>
      <c r="E543" s="62"/>
      <c r="F543" s="44" t="s">
        <v>54</v>
      </c>
      <c r="G543" s="44" t="s">
        <v>243</v>
      </c>
      <c r="H543" s="44" t="s">
        <v>54</v>
      </c>
      <c r="I543" s="74"/>
    </row>
    <row r="544" spans="1:9" s="1" customFormat="1" x14ac:dyDescent="0.3">
      <c r="A544" s="119"/>
      <c r="B544" s="14" t="s">
        <v>209</v>
      </c>
      <c r="C544" s="63"/>
      <c r="D544" s="63"/>
      <c r="E544" s="63"/>
      <c r="F544" s="44"/>
      <c r="G544" s="45"/>
      <c r="H544" s="44"/>
      <c r="I544" s="55"/>
    </row>
    <row r="545" spans="1:9" s="1" customFormat="1" x14ac:dyDescent="0.3">
      <c r="A545" s="120"/>
      <c r="B545" s="14" t="s">
        <v>210</v>
      </c>
      <c r="C545" s="63"/>
      <c r="D545" s="63"/>
      <c r="E545" s="63"/>
      <c r="F545" s="44"/>
      <c r="G545" s="45"/>
      <c r="H545" s="44"/>
      <c r="I545" s="55"/>
    </row>
    <row r="546" spans="1:9" ht="27" customHeight="1" x14ac:dyDescent="0.3">
      <c r="A546" s="108" t="s">
        <v>247</v>
      </c>
      <c r="B546" s="108"/>
      <c r="C546" s="108"/>
      <c r="D546" s="108"/>
      <c r="E546" s="108"/>
      <c r="F546" s="108"/>
      <c r="G546" s="108"/>
      <c r="H546" s="108"/>
      <c r="I546" s="108"/>
    </row>
    <row r="547" spans="1:9" x14ac:dyDescent="0.3">
      <c r="A547" s="109"/>
      <c r="B547" s="15" t="s">
        <v>71</v>
      </c>
      <c r="C547" s="62">
        <f>SUM(C548:C553)</f>
        <v>5490.2020200000006</v>
      </c>
      <c r="D547" s="62">
        <f>SUM(D548:D553)</f>
        <v>2700.1462800000004</v>
      </c>
      <c r="E547" s="62">
        <f>SUM(E548:E553)</f>
        <v>2680.59656</v>
      </c>
      <c r="F547" s="82"/>
      <c r="G547" s="79"/>
      <c r="H547" s="32"/>
      <c r="I547" s="110"/>
    </row>
    <row r="548" spans="1:9" x14ac:dyDescent="0.3">
      <c r="A548" s="109"/>
      <c r="B548" s="15" t="s">
        <v>9</v>
      </c>
      <c r="C548" s="62">
        <f t="shared" ref="C548:E553" si="51">C556+C572</f>
        <v>5435.3</v>
      </c>
      <c r="D548" s="62">
        <f t="shared" si="51"/>
        <v>2673.1448300000002</v>
      </c>
      <c r="E548" s="62">
        <f t="shared" si="51"/>
        <v>2653.79061</v>
      </c>
      <c r="F548" s="83"/>
      <c r="G548" s="80"/>
      <c r="H548" s="33"/>
      <c r="I548" s="111"/>
    </row>
    <row r="549" spans="1:9" x14ac:dyDescent="0.3">
      <c r="A549" s="109"/>
      <c r="B549" s="15" t="s">
        <v>10</v>
      </c>
      <c r="C549" s="62">
        <f t="shared" si="51"/>
        <v>54.90202</v>
      </c>
      <c r="D549" s="62">
        <f t="shared" si="51"/>
        <v>27.001449999999998</v>
      </c>
      <c r="E549" s="62">
        <f t="shared" si="51"/>
        <v>26.805949999999999</v>
      </c>
      <c r="F549" s="83"/>
      <c r="G549" s="80"/>
      <c r="H549" s="33"/>
      <c r="I549" s="111"/>
    </row>
    <row r="550" spans="1:9" x14ac:dyDescent="0.3">
      <c r="A550" s="109"/>
      <c r="B550" s="15" t="s">
        <v>11</v>
      </c>
      <c r="C550" s="62">
        <f t="shared" si="51"/>
        <v>0</v>
      </c>
      <c r="D550" s="62">
        <f t="shared" si="51"/>
        <v>0</v>
      </c>
      <c r="E550" s="62">
        <f t="shared" si="51"/>
        <v>0</v>
      </c>
      <c r="F550" s="83"/>
      <c r="G550" s="80"/>
      <c r="H550" s="33"/>
      <c r="I550" s="111"/>
    </row>
    <row r="551" spans="1:9" x14ac:dyDescent="0.3">
      <c r="A551" s="109"/>
      <c r="B551" s="15" t="s">
        <v>12</v>
      </c>
      <c r="C551" s="62">
        <f t="shared" si="51"/>
        <v>0</v>
      </c>
      <c r="D551" s="62">
        <f t="shared" si="51"/>
        <v>0</v>
      </c>
      <c r="E551" s="62">
        <f t="shared" si="51"/>
        <v>0</v>
      </c>
      <c r="F551" s="83"/>
      <c r="G551" s="80"/>
      <c r="H551" s="33"/>
      <c r="I551" s="111"/>
    </row>
    <row r="552" spans="1:9" x14ac:dyDescent="0.3">
      <c r="A552" s="109"/>
      <c r="B552" s="15" t="s">
        <v>69</v>
      </c>
      <c r="C552" s="62">
        <f t="shared" si="51"/>
        <v>0</v>
      </c>
      <c r="D552" s="62">
        <f t="shared" si="51"/>
        <v>0</v>
      </c>
      <c r="E552" s="62">
        <f t="shared" si="51"/>
        <v>0</v>
      </c>
      <c r="F552" s="83"/>
      <c r="G552" s="80"/>
      <c r="H552" s="33"/>
      <c r="I552" s="111"/>
    </row>
    <row r="553" spans="1:9" x14ac:dyDescent="0.3">
      <c r="A553" s="109"/>
      <c r="B553" s="15" t="s">
        <v>70</v>
      </c>
      <c r="C553" s="62">
        <f t="shared" si="51"/>
        <v>0</v>
      </c>
      <c r="D553" s="62">
        <f t="shared" si="51"/>
        <v>0</v>
      </c>
      <c r="E553" s="62">
        <f t="shared" si="51"/>
        <v>0</v>
      </c>
      <c r="F553" s="84"/>
      <c r="G553" s="81"/>
      <c r="H553" s="34"/>
      <c r="I553" s="112"/>
    </row>
    <row r="554" spans="1:9" ht="86.4" customHeight="1" x14ac:dyDescent="0.3">
      <c r="A554" s="105" t="s">
        <v>197</v>
      </c>
      <c r="B554" s="77" t="s">
        <v>248</v>
      </c>
      <c r="C554" s="62"/>
      <c r="D554" s="63"/>
      <c r="E554" s="63"/>
      <c r="F554" s="104" t="s">
        <v>199</v>
      </c>
      <c r="G554" s="105" t="s">
        <v>224</v>
      </c>
      <c r="H554" s="106"/>
      <c r="I554" s="107"/>
    </row>
    <row r="555" spans="1:9" x14ac:dyDescent="0.3">
      <c r="A555" s="105"/>
      <c r="B555" s="15" t="s">
        <v>116</v>
      </c>
      <c r="C555" s="62">
        <f>C556+C557</f>
        <v>0</v>
      </c>
      <c r="D555" s="62">
        <f>D556+D557</f>
        <v>0</v>
      </c>
      <c r="E555" s="62">
        <f>E556+E557</f>
        <v>0</v>
      </c>
      <c r="F555" s="104"/>
      <c r="G555" s="105"/>
      <c r="H555" s="106"/>
      <c r="I555" s="107"/>
    </row>
    <row r="556" spans="1:9" x14ac:dyDescent="0.3">
      <c r="A556" s="105"/>
      <c r="B556" s="15" t="s">
        <v>9</v>
      </c>
      <c r="C556" s="62">
        <f t="shared" ref="C556:E557" si="52">C564</f>
        <v>0</v>
      </c>
      <c r="D556" s="62">
        <f t="shared" si="52"/>
        <v>0</v>
      </c>
      <c r="E556" s="62">
        <f t="shared" si="52"/>
        <v>0</v>
      </c>
      <c r="F556" s="104"/>
      <c r="G556" s="105"/>
      <c r="H556" s="106"/>
      <c r="I556" s="107"/>
    </row>
    <row r="557" spans="1:9" x14ac:dyDescent="0.3">
      <c r="A557" s="105"/>
      <c r="B557" s="15" t="s">
        <v>10</v>
      </c>
      <c r="C557" s="62">
        <f t="shared" si="52"/>
        <v>0</v>
      </c>
      <c r="D557" s="62">
        <f t="shared" si="52"/>
        <v>0</v>
      </c>
      <c r="E557" s="62">
        <f t="shared" si="52"/>
        <v>0</v>
      </c>
      <c r="F557" s="104"/>
      <c r="G557" s="105"/>
      <c r="H557" s="106"/>
      <c r="I557" s="107"/>
    </row>
    <row r="558" spans="1:9" x14ac:dyDescent="0.3">
      <c r="A558" s="105"/>
      <c r="B558" s="15" t="s">
        <v>11</v>
      </c>
      <c r="C558" s="62">
        <f t="shared" ref="C558:E558" si="53">C574</f>
        <v>0</v>
      </c>
      <c r="D558" s="62">
        <f t="shared" si="53"/>
        <v>0</v>
      </c>
      <c r="E558" s="62">
        <f t="shared" si="53"/>
        <v>0</v>
      </c>
      <c r="F558" s="104"/>
      <c r="G558" s="105"/>
      <c r="H558" s="106"/>
      <c r="I558" s="107"/>
    </row>
    <row r="559" spans="1:9" x14ac:dyDescent="0.3">
      <c r="A559" s="105"/>
      <c r="B559" s="15" t="s">
        <v>12</v>
      </c>
      <c r="C559" s="62">
        <f t="shared" ref="C559:E559" si="54">C575</f>
        <v>0</v>
      </c>
      <c r="D559" s="62">
        <f t="shared" si="54"/>
        <v>0</v>
      </c>
      <c r="E559" s="62">
        <f t="shared" si="54"/>
        <v>0</v>
      </c>
      <c r="F559" s="104"/>
      <c r="G559" s="105"/>
      <c r="H559" s="106"/>
      <c r="I559" s="107"/>
    </row>
    <row r="560" spans="1:9" x14ac:dyDescent="0.3">
      <c r="A560" s="105"/>
      <c r="B560" s="15" t="s">
        <v>69</v>
      </c>
      <c r="C560" s="62">
        <f t="shared" ref="C560:E560" si="55">C576</f>
        <v>0</v>
      </c>
      <c r="D560" s="62">
        <f t="shared" si="55"/>
        <v>0</v>
      </c>
      <c r="E560" s="62">
        <f t="shared" si="55"/>
        <v>0</v>
      </c>
      <c r="F560" s="104"/>
      <c r="G560" s="105"/>
      <c r="H560" s="106"/>
      <c r="I560" s="107"/>
    </row>
    <row r="561" spans="1:9" x14ac:dyDescent="0.3">
      <c r="A561" s="105"/>
      <c r="B561" s="15" t="s">
        <v>70</v>
      </c>
      <c r="C561" s="62">
        <f t="shared" ref="C561:E561" si="56">C577</f>
        <v>0</v>
      </c>
      <c r="D561" s="62">
        <f t="shared" si="56"/>
        <v>0</v>
      </c>
      <c r="E561" s="62">
        <f t="shared" si="56"/>
        <v>0</v>
      </c>
      <c r="F561" s="104"/>
      <c r="G561" s="105"/>
      <c r="H561" s="106"/>
      <c r="I561" s="107"/>
    </row>
    <row r="562" spans="1:9" ht="82.95" customHeight="1" x14ac:dyDescent="0.3">
      <c r="A562" s="118" t="s">
        <v>198</v>
      </c>
      <c r="B562" s="42" t="s">
        <v>249</v>
      </c>
      <c r="C562" s="63"/>
      <c r="D562" s="63"/>
      <c r="E562" s="63"/>
      <c r="F562" s="104" t="s">
        <v>199</v>
      </c>
      <c r="G562" s="105" t="s">
        <v>224</v>
      </c>
      <c r="H562" s="106"/>
      <c r="I562" s="110"/>
    </row>
    <row r="563" spans="1:9" x14ac:dyDescent="0.3">
      <c r="A563" s="119"/>
      <c r="B563" s="15" t="s">
        <v>116</v>
      </c>
      <c r="C563" s="65">
        <f>C564+C565+C566+C567+C568+C569</f>
        <v>0</v>
      </c>
      <c r="D563" s="65">
        <f>SUM(D564:D569)</f>
        <v>0</v>
      </c>
      <c r="E563" s="65">
        <f t="shared" ref="E563" si="57">SUM(E564:E569)</f>
        <v>0</v>
      </c>
      <c r="F563" s="104"/>
      <c r="G563" s="105"/>
      <c r="H563" s="106"/>
      <c r="I563" s="111"/>
    </row>
    <row r="564" spans="1:9" x14ac:dyDescent="0.3">
      <c r="A564" s="119"/>
      <c r="B564" s="15" t="s">
        <v>9</v>
      </c>
      <c r="C564" s="62">
        <v>0</v>
      </c>
      <c r="D564" s="62">
        <v>0</v>
      </c>
      <c r="E564" s="62">
        <v>0</v>
      </c>
      <c r="F564" s="104"/>
      <c r="G564" s="105"/>
      <c r="H564" s="106"/>
      <c r="I564" s="111"/>
    </row>
    <row r="565" spans="1:9" x14ac:dyDescent="0.3">
      <c r="A565" s="119"/>
      <c r="B565" s="15" t="s">
        <v>10</v>
      </c>
      <c r="C565" s="62">
        <v>0</v>
      </c>
      <c r="D565" s="62">
        <v>0</v>
      </c>
      <c r="E565" s="62">
        <v>0</v>
      </c>
      <c r="F565" s="104"/>
      <c r="G565" s="105"/>
      <c r="H565" s="106"/>
      <c r="I565" s="111"/>
    </row>
    <row r="566" spans="1:9" x14ac:dyDescent="0.3">
      <c r="A566" s="119"/>
      <c r="B566" s="15" t="s">
        <v>11</v>
      </c>
      <c r="C566" s="62">
        <v>0</v>
      </c>
      <c r="D566" s="62">
        <v>0</v>
      </c>
      <c r="E566" s="62">
        <v>0</v>
      </c>
      <c r="F566" s="104"/>
      <c r="G566" s="105"/>
      <c r="H566" s="106"/>
      <c r="I566" s="111"/>
    </row>
    <row r="567" spans="1:9" x14ac:dyDescent="0.3">
      <c r="A567" s="119"/>
      <c r="B567" s="15" t="s">
        <v>12</v>
      </c>
      <c r="C567" s="62">
        <v>0</v>
      </c>
      <c r="D567" s="62">
        <v>0</v>
      </c>
      <c r="E567" s="62">
        <v>0</v>
      </c>
      <c r="F567" s="104"/>
      <c r="G567" s="105"/>
      <c r="H567" s="106"/>
      <c r="I567" s="111"/>
    </row>
    <row r="568" spans="1:9" x14ac:dyDescent="0.3">
      <c r="A568" s="119"/>
      <c r="B568" s="15" t="s">
        <v>69</v>
      </c>
      <c r="C568" s="62">
        <v>0</v>
      </c>
      <c r="D568" s="62">
        <v>0</v>
      </c>
      <c r="E568" s="62">
        <v>0</v>
      </c>
      <c r="F568" s="104"/>
      <c r="G568" s="105"/>
      <c r="H568" s="106"/>
      <c r="I568" s="111"/>
    </row>
    <row r="569" spans="1:9" x14ac:dyDescent="0.3">
      <c r="A569" s="119"/>
      <c r="B569" s="15" t="s">
        <v>70</v>
      </c>
      <c r="C569" s="62">
        <v>0</v>
      </c>
      <c r="D569" s="62">
        <v>0</v>
      </c>
      <c r="E569" s="62">
        <v>0</v>
      </c>
      <c r="F569" s="104"/>
      <c r="G569" s="105"/>
      <c r="H569" s="106"/>
      <c r="I569" s="112"/>
    </row>
    <row r="570" spans="1:9" ht="55.95" customHeight="1" x14ac:dyDescent="0.3">
      <c r="A570" s="101" t="s">
        <v>200</v>
      </c>
      <c r="B570" s="77" t="s">
        <v>250</v>
      </c>
      <c r="C570" s="63"/>
      <c r="D570" s="63"/>
      <c r="E570" s="63"/>
      <c r="F570" s="104" t="s">
        <v>199</v>
      </c>
      <c r="G570" s="105" t="s">
        <v>224</v>
      </c>
      <c r="H570" s="106"/>
      <c r="I570" s="107"/>
    </row>
    <row r="571" spans="1:9" x14ac:dyDescent="0.3">
      <c r="A571" s="102"/>
      <c r="B571" s="15" t="s">
        <v>116</v>
      </c>
      <c r="C571" s="65">
        <f>SUM(C572:C573)</f>
        <v>5490.2020200000006</v>
      </c>
      <c r="D571" s="65">
        <f>SUM(D572:D573)</f>
        <v>2700.1462800000004</v>
      </c>
      <c r="E571" s="65">
        <f>SUM(E572:E573)</f>
        <v>2680.59656</v>
      </c>
      <c r="F571" s="104"/>
      <c r="G571" s="105"/>
      <c r="H571" s="106"/>
      <c r="I571" s="107"/>
    </row>
    <row r="572" spans="1:9" x14ac:dyDescent="0.3">
      <c r="A572" s="102"/>
      <c r="B572" s="15" t="s">
        <v>9</v>
      </c>
      <c r="C572" s="62">
        <f t="shared" ref="C572:E572" si="58">C580</f>
        <v>5435.3</v>
      </c>
      <c r="D572" s="62">
        <f t="shared" si="58"/>
        <v>2673.1448300000002</v>
      </c>
      <c r="E572" s="62">
        <f t="shared" si="58"/>
        <v>2653.79061</v>
      </c>
      <c r="F572" s="104"/>
      <c r="G572" s="105"/>
      <c r="H572" s="106"/>
      <c r="I572" s="107"/>
    </row>
    <row r="573" spans="1:9" x14ac:dyDescent="0.3">
      <c r="A573" s="102"/>
      <c r="B573" s="15" t="s">
        <v>10</v>
      </c>
      <c r="C573" s="62">
        <f>C581</f>
        <v>54.90202</v>
      </c>
      <c r="D573" s="62">
        <f t="shared" ref="D573:E573" si="59">D581</f>
        <v>27.001449999999998</v>
      </c>
      <c r="E573" s="62">
        <f t="shared" si="59"/>
        <v>26.805949999999999</v>
      </c>
      <c r="F573" s="104"/>
      <c r="G573" s="105"/>
      <c r="H573" s="106"/>
      <c r="I573" s="107"/>
    </row>
    <row r="574" spans="1:9" x14ac:dyDescent="0.3">
      <c r="A574" s="102"/>
      <c r="B574" s="15" t="s">
        <v>11</v>
      </c>
      <c r="C574" s="65">
        <v>0</v>
      </c>
      <c r="D574" s="65">
        <v>0</v>
      </c>
      <c r="E574" s="65">
        <v>0</v>
      </c>
      <c r="F574" s="104"/>
      <c r="G574" s="105"/>
      <c r="H574" s="106"/>
      <c r="I574" s="107"/>
    </row>
    <row r="575" spans="1:9" x14ac:dyDescent="0.3">
      <c r="A575" s="102"/>
      <c r="B575" s="15" t="s">
        <v>12</v>
      </c>
      <c r="C575" s="65">
        <v>0</v>
      </c>
      <c r="D575" s="65">
        <v>0</v>
      </c>
      <c r="E575" s="65">
        <v>0</v>
      </c>
      <c r="F575" s="104"/>
      <c r="G575" s="105"/>
      <c r="H575" s="106"/>
      <c r="I575" s="107"/>
    </row>
    <row r="576" spans="1:9" x14ac:dyDescent="0.3">
      <c r="A576" s="102"/>
      <c r="B576" s="15" t="s">
        <v>69</v>
      </c>
      <c r="C576" s="65">
        <v>0</v>
      </c>
      <c r="D576" s="65">
        <v>0</v>
      </c>
      <c r="E576" s="65">
        <v>0</v>
      </c>
      <c r="F576" s="104"/>
      <c r="G576" s="105"/>
      <c r="H576" s="106"/>
      <c r="I576" s="107"/>
    </row>
    <row r="577" spans="1:9" x14ac:dyDescent="0.3">
      <c r="A577" s="103"/>
      <c r="B577" s="15" t="s">
        <v>70</v>
      </c>
      <c r="C577" s="65">
        <v>0</v>
      </c>
      <c r="D577" s="65">
        <v>0</v>
      </c>
      <c r="E577" s="65">
        <v>0</v>
      </c>
      <c r="F577" s="104"/>
      <c r="G577" s="105"/>
      <c r="H577" s="106"/>
      <c r="I577" s="107"/>
    </row>
    <row r="578" spans="1:9" ht="69" customHeight="1" x14ac:dyDescent="0.3">
      <c r="A578" s="118" t="s">
        <v>201</v>
      </c>
      <c r="B578" s="42" t="s">
        <v>251</v>
      </c>
      <c r="C578" s="63"/>
      <c r="D578" s="63"/>
      <c r="E578" s="63"/>
      <c r="F578" s="104" t="s">
        <v>199</v>
      </c>
      <c r="G578" s="105" t="s">
        <v>224</v>
      </c>
      <c r="H578" s="106"/>
      <c r="I578" s="110"/>
    </row>
    <row r="579" spans="1:9" x14ac:dyDescent="0.3">
      <c r="A579" s="119"/>
      <c r="B579" s="15" t="s">
        <v>116</v>
      </c>
      <c r="C579" s="65">
        <f>C580+C581+C582+C583+C584+C585</f>
        <v>5490.2020200000006</v>
      </c>
      <c r="D579" s="65">
        <f>SUM(D580:D585)</f>
        <v>2700.1462800000004</v>
      </c>
      <c r="E579" s="65">
        <f t="shared" ref="E579" si="60">SUM(E580:E585)</f>
        <v>2680.59656</v>
      </c>
      <c r="F579" s="104"/>
      <c r="G579" s="105"/>
      <c r="H579" s="106"/>
      <c r="I579" s="111"/>
    </row>
    <row r="580" spans="1:9" x14ac:dyDescent="0.3">
      <c r="A580" s="119"/>
      <c r="B580" s="15" t="s">
        <v>9</v>
      </c>
      <c r="C580" s="62">
        <v>5435.3</v>
      </c>
      <c r="D580" s="62">
        <v>2673.1448300000002</v>
      </c>
      <c r="E580" s="62">
        <v>2653.79061</v>
      </c>
      <c r="F580" s="104"/>
      <c r="G580" s="105"/>
      <c r="H580" s="106"/>
      <c r="I580" s="111"/>
    </row>
    <row r="581" spans="1:9" x14ac:dyDescent="0.3">
      <c r="A581" s="119"/>
      <c r="B581" s="15" t="s">
        <v>10</v>
      </c>
      <c r="C581" s="65">
        <v>54.90202</v>
      </c>
      <c r="D581" s="62">
        <v>27.001449999999998</v>
      </c>
      <c r="E581" s="62">
        <v>26.805949999999999</v>
      </c>
      <c r="F581" s="104"/>
      <c r="G581" s="105"/>
      <c r="H581" s="106"/>
      <c r="I581" s="111"/>
    </row>
    <row r="582" spans="1:9" x14ac:dyDescent="0.3">
      <c r="A582" s="119"/>
      <c r="B582" s="15" t="s">
        <v>11</v>
      </c>
      <c r="C582" s="62">
        <v>0</v>
      </c>
      <c r="D582" s="62">
        <v>0</v>
      </c>
      <c r="E582" s="62">
        <v>0</v>
      </c>
      <c r="F582" s="104"/>
      <c r="G582" s="105"/>
      <c r="H582" s="106"/>
      <c r="I582" s="111"/>
    </row>
    <row r="583" spans="1:9" x14ac:dyDescent="0.3">
      <c r="A583" s="119"/>
      <c r="B583" s="15" t="s">
        <v>12</v>
      </c>
      <c r="C583" s="62">
        <v>0</v>
      </c>
      <c r="D583" s="62">
        <v>0</v>
      </c>
      <c r="E583" s="62">
        <v>0</v>
      </c>
      <c r="F583" s="104"/>
      <c r="G583" s="105"/>
      <c r="H583" s="106"/>
      <c r="I583" s="111"/>
    </row>
    <row r="584" spans="1:9" x14ac:dyDescent="0.3">
      <c r="A584" s="119"/>
      <c r="B584" s="15" t="s">
        <v>69</v>
      </c>
      <c r="C584" s="62">
        <v>0</v>
      </c>
      <c r="D584" s="62">
        <v>0</v>
      </c>
      <c r="E584" s="62">
        <v>0</v>
      </c>
      <c r="F584" s="104"/>
      <c r="G584" s="105"/>
      <c r="H584" s="106"/>
      <c r="I584" s="111"/>
    </row>
    <row r="585" spans="1:9" ht="27.6" x14ac:dyDescent="0.3">
      <c r="A585" s="119"/>
      <c r="B585" s="15" t="s">
        <v>130</v>
      </c>
      <c r="C585" s="62">
        <v>0</v>
      </c>
      <c r="D585" s="62">
        <v>0</v>
      </c>
      <c r="E585" s="62">
        <v>0</v>
      </c>
      <c r="F585" s="104"/>
      <c r="G585" s="105"/>
      <c r="H585" s="106"/>
      <c r="I585" s="112"/>
    </row>
    <row r="586" spans="1:9" ht="85.2" customHeight="1" x14ac:dyDescent="0.3">
      <c r="A586" s="119"/>
      <c r="B586" s="42" t="s">
        <v>244</v>
      </c>
      <c r="C586" s="62"/>
      <c r="D586" s="62"/>
      <c r="E586" s="62"/>
      <c r="F586" s="78" t="s">
        <v>54</v>
      </c>
      <c r="G586" s="89" t="s">
        <v>225</v>
      </c>
      <c r="H586" s="78" t="s">
        <v>54</v>
      </c>
      <c r="I586" s="77" t="s">
        <v>253</v>
      </c>
    </row>
    <row r="587" spans="1:9" ht="43.95" customHeight="1" x14ac:dyDescent="0.3">
      <c r="A587" s="119"/>
      <c r="B587" s="42" t="s">
        <v>245</v>
      </c>
      <c r="C587" s="62"/>
      <c r="D587" s="62"/>
      <c r="E587" s="62"/>
      <c r="F587" s="78" t="s">
        <v>54</v>
      </c>
      <c r="G587" s="78" t="s">
        <v>243</v>
      </c>
      <c r="H587" s="78" t="s">
        <v>54</v>
      </c>
      <c r="I587" s="77"/>
    </row>
    <row r="588" spans="1:9" x14ac:dyDescent="0.3">
      <c r="A588" s="119"/>
      <c r="B588" s="14" t="s">
        <v>211</v>
      </c>
      <c r="C588" s="63"/>
      <c r="D588" s="63"/>
      <c r="E588" s="63"/>
      <c r="F588" s="78"/>
      <c r="G588" s="76"/>
      <c r="H588" s="78"/>
      <c r="I588" s="77"/>
    </row>
    <row r="589" spans="1:9" x14ac:dyDescent="0.3">
      <c r="A589" s="120"/>
      <c r="B589" s="14" t="s">
        <v>212</v>
      </c>
      <c r="C589" s="63"/>
      <c r="D589" s="63"/>
      <c r="E589" s="63"/>
      <c r="F589" s="78"/>
      <c r="G589" s="76"/>
      <c r="H589" s="78"/>
      <c r="I589" s="77"/>
    </row>
    <row r="590" spans="1:9" x14ac:dyDescent="0.3">
      <c r="A590" s="108" t="s">
        <v>255</v>
      </c>
      <c r="B590" s="108"/>
      <c r="C590" s="108"/>
      <c r="D590" s="108"/>
      <c r="E590" s="108"/>
      <c r="F590" s="108"/>
      <c r="G590" s="108"/>
      <c r="H590" s="108"/>
      <c r="I590" s="108"/>
    </row>
    <row r="591" spans="1:9" x14ac:dyDescent="0.3">
      <c r="A591" s="109"/>
      <c r="B591" s="15" t="s">
        <v>71</v>
      </c>
      <c r="C591" s="62">
        <f>SUM(C592:C597)</f>
        <v>45500</v>
      </c>
      <c r="D591" s="62">
        <f>SUM(D592:D597)</f>
        <v>0</v>
      </c>
      <c r="E591" s="62">
        <f>SUM(E592:E597)</f>
        <v>0</v>
      </c>
      <c r="F591" s="92"/>
      <c r="G591" s="96"/>
      <c r="H591" s="32"/>
      <c r="I591" s="110"/>
    </row>
    <row r="592" spans="1:9" x14ac:dyDescent="0.3">
      <c r="A592" s="109"/>
      <c r="B592" s="15" t="s">
        <v>9</v>
      </c>
      <c r="C592" s="62">
        <f>C600+C608+C616+C624</f>
        <v>0</v>
      </c>
      <c r="D592" s="62">
        <f t="shared" ref="D592:E592" si="61">D600+D608+D616+D624</f>
        <v>0</v>
      </c>
      <c r="E592" s="62">
        <f t="shared" si="61"/>
        <v>0</v>
      </c>
      <c r="F592" s="93"/>
      <c r="G592" s="97"/>
      <c r="H592" s="33"/>
      <c r="I592" s="111"/>
    </row>
    <row r="593" spans="1:9" x14ac:dyDescent="0.3">
      <c r="A593" s="109"/>
      <c r="B593" s="15" t="s">
        <v>10</v>
      </c>
      <c r="C593" s="62">
        <f t="shared" ref="C593:E597" si="62">C601+C609+C617+C625</f>
        <v>45500</v>
      </c>
      <c r="D593" s="62">
        <f t="shared" si="62"/>
        <v>0</v>
      </c>
      <c r="E593" s="62">
        <f t="shared" si="62"/>
        <v>0</v>
      </c>
      <c r="F593" s="93"/>
      <c r="G593" s="97"/>
      <c r="H593" s="33"/>
      <c r="I593" s="111"/>
    </row>
    <row r="594" spans="1:9" x14ac:dyDescent="0.3">
      <c r="A594" s="109"/>
      <c r="B594" s="15" t="s">
        <v>11</v>
      </c>
      <c r="C594" s="62">
        <f t="shared" si="62"/>
        <v>0</v>
      </c>
      <c r="D594" s="62">
        <f t="shared" si="62"/>
        <v>0</v>
      </c>
      <c r="E594" s="62">
        <f t="shared" si="62"/>
        <v>0</v>
      </c>
      <c r="F594" s="93"/>
      <c r="G594" s="97"/>
      <c r="H594" s="33"/>
      <c r="I594" s="111"/>
    </row>
    <row r="595" spans="1:9" x14ac:dyDescent="0.3">
      <c r="A595" s="109"/>
      <c r="B595" s="15" t="s">
        <v>12</v>
      </c>
      <c r="C595" s="62">
        <f t="shared" si="62"/>
        <v>0</v>
      </c>
      <c r="D595" s="62">
        <f t="shared" si="62"/>
        <v>0</v>
      </c>
      <c r="E595" s="62">
        <f t="shared" si="62"/>
        <v>0</v>
      </c>
      <c r="F595" s="93"/>
      <c r="G595" s="97"/>
      <c r="H595" s="33"/>
      <c r="I595" s="111"/>
    </row>
    <row r="596" spans="1:9" x14ac:dyDescent="0.3">
      <c r="A596" s="109"/>
      <c r="B596" s="15" t="s">
        <v>69</v>
      </c>
      <c r="C596" s="62">
        <f t="shared" si="62"/>
        <v>0</v>
      </c>
      <c r="D596" s="62">
        <f t="shared" si="62"/>
        <v>0</v>
      </c>
      <c r="E596" s="62">
        <f t="shared" si="62"/>
        <v>0</v>
      </c>
      <c r="F596" s="93"/>
      <c r="G596" s="97"/>
      <c r="H596" s="33"/>
      <c r="I596" s="111"/>
    </row>
    <row r="597" spans="1:9" x14ac:dyDescent="0.3">
      <c r="A597" s="109"/>
      <c r="B597" s="15" t="s">
        <v>70</v>
      </c>
      <c r="C597" s="62">
        <f t="shared" si="62"/>
        <v>0</v>
      </c>
      <c r="D597" s="62">
        <f t="shared" si="62"/>
        <v>0</v>
      </c>
      <c r="E597" s="62">
        <f t="shared" si="62"/>
        <v>0</v>
      </c>
      <c r="F597" s="94"/>
      <c r="G597" s="98"/>
      <c r="H597" s="34"/>
      <c r="I597" s="112"/>
    </row>
    <row r="598" spans="1:9" ht="42" customHeight="1" x14ac:dyDescent="0.3">
      <c r="A598" s="105" t="s">
        <v>256</v>
      </c>
      <c r="B598" s="95" t="s">
        <v>267</v>
      </c>
      <c r="C598" s="62"/>
      <c r="D598" s="63"/>
      <c r="E598" s="63"/>
      <c r="F598" s="104"/>
      <c r="G598" s="105" t="s">
        <v>138</v>
      </c>
      <c r="H598" s="106"/>
      <c r="I598" s="107"/>
    </row>
    <row r="599" spans="1:9" x14ac:dyDescent="0.3">
      <c r="A599" s="105"/>
      <c r="B599" s="15" t="s">
        <v>116</v>
      </c>
      <c r="C599" s="62">
        <f>SUM(C600:C605)</f>
        <v>19899.081180000001</v>
      </c>
      <c r="D599" s="62">
        <f>SUM(D600:D605)</f>
        <v>0</v>
      </c>
      <c r="E599" s="62">
        <f>SUM(E600:E605)</f>
        <v>0</v>
      </c>
      <c r="F599" s="104"/>
      <c r="G599" s="105"/>
      <c r="H599" s="106"/>
      <c r="I599" s="107"/>
    </row>
    <row r="600" spans="1:9" x14ac:dyDescent="0.3">
      <c r="A600" s="105"/>
      <c r="B600" s="15" t="s">
        <v>9</v>
      </c>
      <c r="C600" s="62">
        <v>0</v>
      </c>
      <c r="D600" s="62">
        <v>0</v>
      </c>
      <c r="E600" s="62">
        <v>0</v>
      </c>
      <c r="F600" s="104"/>
      <c r="G600" s="105"/>
      <c r="H600" s="106"/>
      <c r="I600" s="107"/>
    </row>
    <row r="601" spans="1:9" x14ac:dyDescent="0.3">
      <c r="A601" s="105"/>
      <c r="B601" s="15" t="s">
        <v>10</v>
      </c>
      <c r="C601" s="62">
        <v>19899.081180000001</v>
      </c>
      <c r="D601" s="62">
        <v>0</v>
      </c>
      <c r="E601" s="62">
        <v>0</v>
      </c>
      <c r="F601" s="104"/>
      <c r="G601" s="105"/>
      <c r="H601" s="106"/>
      <c r="I601" s="107"/>
    </row>
    <row r="602" spans="1:9" x14ac:dyDescent="0.3">
      <c r="A602" s="105"/>
      <c r="B602" s="15" t="s">
        <v>11</v>
      </c>
      <c r="C602" s="62">
        <f t="shared" ref="C602" si="63">C610</f>
        <v>0</v>
      </c>
      <c r="D602" s="62">
        <v>0</v>
      </c>
      <c r="E602" s="62">
        <v>0</v>
      </c>
      <c r="F602" s="104"/>
      <c r="G602" s="105"/>
      <c r="H602" s="106"/>
      <c r="I602" s="107"/>
    </row>
    <row r="603" spans="1:9" x14ac:dyDescent="0.3">
      <c r="A603" s="105"/>
      <c r="B603" s="15" t="s">
        <v>12</v>
      </c>
      <c r="C603" s="62">
        <f t="shared" ref="C603" si="64">C611</f>
        <v>0</v>
      </c>
      <c r="D603" s="62">
        <v>0</v>
      </c>
      <c r="E603" s="62">
        <v>0</v>
      </c>
      <c r="F603" s="104"/>
      <c r="G603" s="105"/>
      <c r="H603" s="106"/>
      <c r="I603" s="107"/>
    </row>
    <row r="604" spans="1:9" x14ac:dyDescent="0.3">
      <c r="A604" s="105"/>
      <c r="B604" s="15" t="s">
        <v>69</v>
      </c>
      <c r="C604" s="62">
        <f t="shared" ref="C604" si="65">C612</f>
        <v>0</v>
      </c>
      <c r="D604" s="62">
        <v>0</v>
      </c>
      <c r="E604" s="62">
        <v>0</v>
      </c>
      <c r="F604" s="104"/>
      <c r="G604" s="105"/>
      <c r="H604" s="106"/>
      <c r="I604" s="107"/>
    </row>
    <row r="605" spans="1:9" x14ac:dyDescent="0.3">
      <c r="A605" s="105"/>
      <c r="B605" s="15" t="s">
        <v>70</v>
      </c>
      <c r="C605" s="62">
        <f t="shared" ref="C605" si="66">C613</f>
        <v>0</v>
      </c>
      <c r="D605" s="62">
        <v>0</v>
      </c>
      <c r="E605" s="62">
        <v>0</v>
      </c>
      <c r="F605" s="104"/>
      <c r="G605" s="105"/>
      <c r="H605" s="106"/>
      <c r="I605" s="107"/>
    </row>
    <row r="606" spans="1:9" ht="56.7" customHeight="1" x14ac:dyDescent="0.3">
      <c r="A606" s="101" t="s">
        <v>257</v>
      </c>
      <c r="B606" s="95" t="s">
        <v>258</v>
      </c>
      <c r="C606" s="63"/>
      <c r="D606" s="63"/>
      <c r="E606" s="63"/>
      <c r="F606" s="104"/>
      <c r="G606" s="105" t="s">
        <v>138</v>
      </c>
      <c r="H606" s="106"/>
      <c r="I606" s="107"/>
    </row>
    <row r="607" spans="1:9" x14ac:dyDescent="0.3">
      <c r="A607" s="102"/>
      <c r="B607" s="15" t="s">
        <v>116</v>
      </c>
      <c r="C607" s="65">
        <f>SUM(C608:C613)</f>
        <v>15163.79963</v>
      </c>
      <c r="D607" s="65">
        <f t="shared" ref="D607:E607" si="67">SUM(D608:D613)</f>
        <v>0</v>
      </c>
      <c r="E607" s="65">
        <f t="shared" si="67"/>
        <v>0</v>
      </c>
      <c r="F607" s="104"/>
      <c r="G607" s="105"/>
      <c r="H607" s="106"/>
      <c r="I607" s="107"/>
    </row>
    <row r="608" spans="1:9" x14ac:dyDescent="0.3">
      <c r="A608" s="102"/>
      <c r="B608" s="15" t="s">
        <v>9</v>
      </c>
      <c r="C608" s="62">
        <v>0</v>
      </c>
      <c r="D608" s="62">
        <v>0</v>
      </c>
      <c r="E608" s="62">
        <v>0</v>
      </c>
      <c r="F608" s="104"/>
      <c r="G608" s="105"/>
      <c r="H608" s="106"/>
      <c r="I608" s="107"/>
    </row>
    <row r="609" spans="1:9" x14ac:dyDescent="0.3">
      <c r="A609" s="102"/>
      <c r="B609" s="15" t="s">
        <v>10</v>
      </c>
      <c r="C609" s="62">
        <v>15163.79963</v>
      </c>
      <c r="D609" s="62">
        <v>0</v>
      </c>
      <c r="E609" s="62">
        <v>0</v>
      </c>
      <c r="F609" s="104"/>
      <c r="G609" s="105"/>
      <c r="H609" s="106"/>
      <c r="I609" s="107"/>
    </row>
    <row r="610" spans="1:9" x14ac:dyDescent="0.3">
      <c r="A610" s="102"/>
      <c r="B610" s="15" t="s">
        <v>11</v>
      </c>
      <c r="C610" s="65">
        <v>0</v>
      </c>
      <c r="D610" s="65">
        <v>0</v>
      </c>
      <c r="E610" s="65">
        <v>0</v>
      </c>
      <c r="F610" s="104"/>
      <c r="G610" s="105"/>
      <c r="H610" s="106"/>
      <c r="I610" s="107"/>
    </row>
    <row r="611" spans="1:9" x14ac:dyDescent="0.3">
      <c r="A611" s="102"/>
      <c r="B611" s="15" t="s">
        <v>12</v>
      </c>
      <c r="C611" s="65">
        <v>0</v>
      </c>
      <c r="D611" s="65">
        <v>0</v>
      </c>
      <c r="E611" s="65">
        <v>0</v>
      </c>
      <c r="F611" s="104"/>
      <c r="G611" s="105"/>
      <c r="H611" s="106"/>
      <c r="I611" s="107"/>
    </row>
    <row r="612" spans="1:9" x14ac:dyDescent="0.3">
      <c r="A612" s="102"/>
      <c r="B612" s="15" t="s">
        <v>69</v>
      </c>
      <c r="C612" s="65">
        <v>0</v>
      </c>
      <c r="D612" s="65">
        <v>0</v>
      </c>
      <c r="E612" s="65">
        <v>0</v>
      </c>
      <c r="F612" s="104"/>
      <c r="G612" s="105"/>
      <c r="H612" s="106"/>
      <c r="I612" s="107"/>
    </row>
    <row r="613" spans="1:9" x14ac:dyDescent="0.3">
      <c r="A613" s="103"/>
      <c r="B613" s="15" t="s">
        <v>70</v>
      </c>
      <c r="C613" s="65">
        <v>0</v>
      </c>
      <c r="D613" s="65">
        <v>0</v>
      </c>
      <c r="E613" s="65">
        <v>0</v>
      </c>
      <c r="F613" s="104"/>
      <c r="G613" s="105"/>
      <c r="H613" s="106"/>
      <c r="I613" s="107"/>
    </row>
    <row r="614" spans="1:9" ht="26.4" x14ac:dyDescent="0.3">
      <c r="A614" s="101" t="s">
        <v>259</v>
      </c>
      <c r="B614" s="95" t="s">
        <v>260</v>
      </c>
      <c r="C614" s="63"/>
      <c r="D614" s="63"/>
      <c r="E614" s="63"/>
      <c r="F614" s="104"/>
      <c r="G614" s="105" t="s">
        <v>138</v>
      </c>
      <c r="H614" s="106"/>
      <c r="I614" s="107"/>
    </row>
    <row r="615" spans="1:9" x14ac:dyDescent="0.3">
      <c r="A615" s="102"/>
      <c r="B615" s="15" t="s">
        <v>116</v>
      </c>
      <c r="C615" s="65">
        <f>SUM(C616:C621)</f>
        <v>9937.1191899999994</v>
      </c>
      <c r="D615" s="65">
        <f>SUM(D616:D621)</f>
        <v>0</v>
      </c>
      <c r="E615" s="65">
        <f t="shared" ref="E615" si="68">SUM(E616:E621)</f>
        <v>0</v>
      </c>
      <c r="F615" s="104"/>
      <c r="G615" s="105"/>
      <c r="H615" s="106"/>
      <c r="I615" s="107"/>
    </row>
    <row r="616" spans="1:9" x14ac:dyDescent="0.3">
      <c r="A616" s="102"/>
      <c r="B616" s="15" t="s">
        <v>9</v>
      </c>
      <c r="C616" s="62">
        <v>0</v>
      </c>
      <c r="D616" s="62">
        <v>0</v>
      </c>
      <c r="E616" s="62">
        <v>0</v>
      </c>
      <c r="F616" s="104"/>
      <c r="G616" s="105"/>
      <c r="H616" s="106"/>
      <c r="I616" s="107"/>
    </row>
    <row r="617" spans="1:9" x14ac:dyDescent="0.3">
      <c r="A617" s="102"/>
      <c r="B617" s="15" t="s">
        <v>10</v>
      </c>
      <c r="C617" s="62">
        <v>9937.1191899999994</v>
      </c>
      <c r="D617" s="62">
        <v>0</v>
      </c>
      <c r="E617" s="62">
        <v>0</v>
      </c>
      <c r="F617" s="104"/>
      <c r="G617" s="105"/>
      <c r="H617" s="106"/>
      <c r="I617" s="107"/>
    </row>
    <row r="618" spans="1:9" x14ac:dyDescent="0.3">
      <c r="A618" s="102"/>
      <c r="B618" s="15" t="s">
        <v>11</v>
      </c>
      <c r="C618" s="65">
        <v>0</v>
      </c>
      <c r="D618" s="65">
        <v>0</v>
      </c>
      <c r="E618" s="65">
        <v>0</v>
      </c>
      <c r="F618" s="104"/>
      <c r="G618" s="105"/>
      <c r="H618" s="106"/>
      <c r="I618" s="107"/>
    </row>
    <row r="619" spans="1:9" x14ac:dyDescent="0.3">
      <c r="A619" s="102"/>
      <c r="B619" s="15" t="s">
        <v>12</v>
      </c>
      <c r="C619" s="65">
        <v>0</v>
      </c>
      <c r="D619" s="65">
        <v>0</v>
      </c>
      <c r="E619" s="65">
        <v>0</v>
      </c>
      <c r="F619" s="104"/>
      <c r="G619" s="105"/>
      <c r="H619" s="106"/>
      <c r="I619" s="107"/>
    </row>
    <row r="620" spans="1:9" x14ac:dyDescent="0.3">
      <c r="A620" s="102"/>
      <c r="B620" s="15" t="s">
        <v>69</v>
      </c>
      <c r="C620" s="65">
        <v>0</v>
      </c>
      <c r="D620" s="65">
        <v>0</v>
      </c>
      <c r="E620" s="65">
        <v>0</v>
      </c>
      <c r="F620" s="104"/>
      <c r="G620" s="105"/>
      <c r="H620" s="106"/>
      <c r="I620" s="107"/>
    </row>
    <row r="621" spans="1:9" x14ac:dyDescent="0.3">
      <c r="A621" s="103"/>
      <c r="B621" s="15" t="s">
        <v>70</v>
      </c>
      <c r="C621" s="65">
        <v>0</v>
      </c>
      <c r="D621" s="65">
        <v>0</v>
      </c>
      <c r="E621" s="65">
        <v>0</v>
      </c>
      <c r="F621" s="104"/>
      <c r="G621" s="105"/>
      <c r="H621" s="106"/>
      <c r="I621" s="107"/>
    </row>
    <row r="622" spans="1:9" ht="52.8" x14ac:dyDescent="0.3">
      <c r="A622" s="101" t="s">
        <v>261</v>
      </c>
      <c r="B622" s="95" t="s">
        <v>262</v>
      </c>
      <c r="C622" s="63"/>
      <c r="D622" s="63"/>
      <c r="E622" s="63"/>
      <c r="F622" s="104"/>
      <c r="G622" s="105" t="s">
        <v>138</v>
      </c>
      <c r="H622" s="106"/>
      <c r="I622" s="107"/>
    </row>
    <row r="623" spans="1:9" x14ac:dyDescent="0.3">
      <c r="A623" s="102"/>
      <c r="B623" s="15" t="s">
        <v>116</v>
      </c>
      <c r="C623" s="65">
        <f>SUM(C624:C629)</f>
        <v>500</v>
      </c>
      <c r="D623" s="65">
        <f>SUM(D624:D629)</f>
        <v>0</v>
      </c>
      <c r="E623" s="65">
        <f t="shared" ref="E623" si="69">SUM(E624:E629)</f>
        <v>0</v>
      </c>
      <c r="F623" s="104"/>
      <c r="G623" s="105"/>
      <c r="H623" s="106"/>
      <c r="I623" s="107"/>
    </row>
    <row r="624" spans="1:9" x14ac:dyDescent="0.3">
      <c r="A624" s="102"/>
      <c r="B624" s="15" t="s">
        <v>9</v>
      </c>
      <c r="C624" s="62">
        <v>0</v>
      </c>
      <c r="D624" s="62">
        <v>0</v>
      </c>
      <c r="E624" s="62">
        <v>0</v>
      </c>
      <c r="F624" s="104"/>
      <c r="G624" s="105"/>
      <c r="H624" s="106"/>
      <c r="I624" s="107"/>
    </row>
    <row r="625" spans="1:9" x14ac:dyDescent="0.3">
      <c r="A625" s="102"/>
      <c r="B625" s="15" t="s">
        <v>10</v>
      </c>
      <c r="C625" s="62">
        <v>500</v>
      </c>
      <c r="D625" s="62">
        <v>0</v>
      </c>
      <c r="E625" s="62">
        <v>0</v>
      </c>
      <c r="F625" s="104"/>
      <c r="G625" s="105"/>
      <c r="H625" s="106"/>
      <c r="I625" s="107"/>
    </row>
    <row r="626" spans="1:9" x14ac:dyDescent="0.3">
      <c r="A626" s="102"/>
      <c r="B626" s="15" t="s">
        <v>11</v>
      </c>
      <c r="C626" s="65">
        <v>0</v>
      </c>
      <c r="D626" s="65">
        <v>0</v>
      </c>
      <c r="E626" s="65">
        <v>0</v>
      </c>
      <c r="F626" s="104"/>
      <c r="G626" s="105"/>
      <c r="H626" s="106"/>
      <c r="I626" s="107"/>
    </row>
    <row r="627" spans="1:9" x14ac:dyDescent="0.3">
      <c r="A627" s="102"/>
      <c r="B627" s="15" t="s">
        <v>12</v>
      </c>
      <c r="C627" s="65">
        <v>0</v>
      </c>
      <c r="D627" s="65">
        <v>0</v>
      </c>
      <c r="E627" s="65">
        <v>0</v>
      </c>
      <c r="F627" s="104"/>
      <c r="G627" s="105"/>
      <c r="H627" s="106"/>
      <c r="I627" s="107"/>
    </row>
    <row r="628" spans="1:9" x14ac:dyDescent="0.3">
      <c r="A628" s="102"/>
      <c r="B628" s="15" t="s">
        <v>69</v>
      </c>
      <c r="C628" s="65">
        <v>0</v>
      </c>
      <c r="D628" s="65">
        <v>0</v>
      </c>
      <c r="E628" s="65">
        <v>0</v>
      </c>
      <c r="F628" s="104"/>
      <c r="G628" s="105"/>
      <c r="H628" s="106"/>
      <c r="I628" s="107"/>
    </row>
    <row r="629" spans="1:9" x14ac:dyDescent="0.3">
      <c r="A629" s="103"/>
      <c r="B629" s="15" t="s">
        <v>70</v>
      </c>
      <c r="C629" s="65">
        <v>0</v>
      </c>
      <c r="D629" s="65">
        <v>0</v>
      </c>
      <c r="E629" s="65">
        <v>0</v>
      </c>
      <c r="F629" s="104"/>
      <c r="G629" s="105"/>
      <c r="H629" s="106"/>
      <c r="I629" s="107"/>
    </row>
  </sheetData>
  <mergeCells count="326">
    <mergeCell ref="A259:A266"/>
    <mergeCell ref="F259:F266"/>
    <mergeCell ref="G259:G266"/>
    <mergeCell ref="H259:H266"/>
    <mergeCell ref="I259:I266"/>
    <mergeCell ref="A570:A577"/>
    <mergeCell ref="F570:F577"/>
    <mergeCell ref="G570:G577"/>
    <mergeCell ref="H570:H577"/>
    <mergeCell ref="I570:I577"/>
    <mergeCell ref="I527:I534"/>
    <mergeCell ref="A503:I503"/>
    <mergeCell ref="A504:A510"/>
    <mergeCell ref="I504:I510"/>
    <mergeCell ref="A475:A482"/>
    <mergeCell ref="F475:F482"/>
    <mergeCell ref="G475:G482"/>
    <mergeCell ref="H475:H482"/>
    <mergeCell ref="I475:I482"/>
    <mergeCell ref="H483:H490"/>
    <mergeCell ref="I483:I490"/>
    <mergeCell ref="A483:A490"/>
    <mergeCell ref="F483:F490"/>
    <mergeCell ref="G483:G490"/>
    <mergeCell ref="A578:A589"/>
    <mergeCell ref="F578:F585"/>
    <mergeCell ref="G578:G585"/>
    <mergeCell ref="H578:H585"/>
    <mergeCell ref="I578:I585"/>
    <mergeCell ref="A546:I546"/>
    <mergeCell ref="A547:A553"/>
    <mergeCell ref="I547:I553"/>
    <mergeCell ref="A554:A561"/>
    <mergeCell ref="F554:F561"/>
    <mergeCell ref="G554:G561"/>
    <mergeCell ref="H554:H561"/>
    <mergeCell ref="I554:I561"/>
    <mergeCell ref="A562:A569"/>
    <mergeCell ref="F562:F569"/>
    <mergeCell ref="G562:G569"/>
    <mergeCell ref="H562:H569"/>
    <mergeCell ref="I562:I569"/>
    <mergeCell ref="A535:A545"/>
    <mergeCell ref="F535:F542"/>
    <mergeCell ref="G535:G542"/>
    <mergeCell ref="H535:H542"/>
    <mergeCell ref="I535:I542"/>
    <mergeCell ref="A491:A502"/>
    <mergeCell ref="F491:F498"/>
    <mergeCell ref="G491:G498"/>
    <mergeCell ref="H491:H498"/>
    <mergeCell ref="I491:I498"/>
    <mergeCell ref="A519:A526"/>
    <mergeCell ref="F519:F526"/>
    <mergeCell ref="G519:G526"/>
    <mergeCell ref="H519:H526"/>
    <mergeCell ref="I519:I526"/>
    <mergeCell ref="A527:A534"/>
    <mergeCell ref="F527:F534"/>
    <mergeCell ref="A511:A518"/>
    <mergeCell ref="F511:F518"/>
    <mergeCell ref="G511:G518"/>
    <mergeCell ref="H511:H518"/>
    <mergeCell ref="I511:I518"/>
    <mergeCell ref="G527:G534"/>
    <mergeCell ref="H527:H534"/>
    <mergeCell ref="A441:A447"/>
    <mergeCell ref="I441:I447"/>
    <mergeCell ref="A448:A455"/>
    <mergeCell ref="F448:F455"/>
    <mergeCell ref="G448:G455"/>
    <mergeCell ref="H448:H455"/>
    <mergeCell ref="A467:A474"/>
    <mergeCell ref="F467:F474"/>
    <mergeCell ref="G467:G474"/>
    <mergeCell ref="H467:H474"/>
    <mergeCell ref="I467:I474"/>
    <mergeCell ref="F456:F463"/>
    <mergeCell ref="G456:G463"/>
    <mergeCell ref="H456:H463"/>
    <mergeCell ref="I456:I463"/>
    <mergeCell ref="A456:A466"/>
    <mergeCell ref="I448:I455"/>
    <mergeCell ref="F377:F384"/>
    <mergeCell ref="F353:F360"/>
    <mergeCell ref="G377:G384"/>
    <mergeCell ref="A377:A384"/>
    <mergeCell ref="A385:A392"/>
    <mergeCell ref="A401:A408"/>
    <mergeCell ref="H377:H384"/>
    <mergeCell ref="I377:I384"/>
    <mergeCell ref="A369:I369"/>
    <mergeCell ref="A370:A376"/>
    <mergeCell ref="F385:F392"/>
    <mergeCell ref="G385:G392"/>
    <mergeCell ref="H385:H392"/>
    <mergeCell ref="I385:I392"/>
    <mergeCell ref="I401:I408"/>
    <mergeCell ref="I353:I360"/>
    <mergeCell ref="A440:I440"/>
    <mergeCell ref="A428:A439"/>
    <mergeCell ref="A393:I393"/>
    <mergeCell ref="A394:A400"/>
    <mergeCell ref="I394:I400"/>
    <mergeCell ref="A409:A419"/>
    <mergeCell ref="F409:F416"/>
    <mergeCell ref="G409:G416"/>
    <mergeCell ref="H409:H416"/>
    <mergeCell ref="I409:I416"/>
    <mergeCell ref="A420:A427"/>
    <mergeCell ref="F420:F427"/>
    <mergeCell ref="G420:G427"/>
    <mergeCell ref="H420:H427"/>
    <mergeCell ref="I420:I427"/>
    <mergeCell ref="F401:F408"/>
    <mergeCell ref="G401:G408"/>
    <mergeCell ref="H401:H408"/>
    <mergeCell ref="F428:F435"/>
    <mergeCell ref="G428:G435"/>
    <mergeCell ref="H428:H435"/>
    <mergeCell ref="I428:I435"/>
    <mergeCell ref="I302:I309"/>
    <mergeCell ref="H302:H309"/>
    <mergeCell ref="G302:G309"/>
    <mergeCell ref="G283:G290"/>
    <mergeCell ref="H283:H290"/>
    <mergeCell ref="I283:I290"/>
    <mergeCell ref="I267:I274"/>
    <mergeCell ref="F251:F258"/>
    <mergeCell ref="A17:A23"/>
    <mergeCell ref="F24:F31"/>
    <mergeCell ref="F17:F23"/>
    <mergeCell ref="G17:G23"/>
    <mergeCell ref="H17:H23"/>
    <mergeCell ref="H73:H80"/>
    <mergeCell ref="H62:H69"/>
    <mergeCell ref="I62:I69"/>
    <mergeCell ref="F40:F47"/>
    <mergeCell ref="F85:F92"/>
    <mergeCell ref="H32:H39"/>
    <mergeCell ref="I32:I39"/>
    <mergeCell ref="I51:I58"/>
    <mergeCell ref="F62:F69"/>
    <mergeCell ref="G62:G69"/>
    <mergeCell ref="I96:I103"/>
    <mergeCell ref="A1:I1"/>
    <mergeCell ref="A2:B2"/>
    <mergeCell ref="A3:B3"/>
    <mergeCell ref="A4:B4"/>
    <mergeCell ref="A5:A6"/>
    <mergeCell ref="B5:B6"/>
    <mergeCell ref="C5:E5"/>
    <mergeCell ref="F5:F6"/>
    <mergeCell ref="G5:G6"/>
    <mergeCell ref="H5:H6"/>
    <mergeCell ref="I5:I6"/>
    <mergeCell ref="A8:I8"/>
    <mergeCell ref="A9:A15"/>
    <mergeCell ref="A16:I16"/>
    <mergeCell ref="F9:F15"/>
    <mergeCell ref="G9:G15"/>
    <mergeCell ref="H9:H15"/>
    <mergeCell ref="A85:A95"/>
    <mergeCell ref="G73:G80"/>
    <mergeCell ref="I73:I80"/>
    <mergeCell ref="G85:G92"/>
    <mergeCell ref="I85:I92"/>
    <mergeCell ref="A24:A31"/>
    <mergeCell ref="F32:F39"/>
    <mergeCell ref="G32:G39"/>
    <mergeCell ref="A32:A39"/>
    <mergeCell ref="A40:A50"/>
    <mergeCell ref="I40:I47"/>
    <mergeCell ref="G51:G58"/>
    <mergeCell ref="F51:F58"/>
    <mergeCell ref="H291:H298"/>
    <mergeCell ref="F283:F290"/>
    <mergeCell ref="G205:G212"/>
    <mergeCell ref="H240:H247"/>
    <mergeCell ref="G224:G231"/>
    <mergeCell ref="H224:H231"/>
    <mergeCell ref="I224:I231"/>
    <mergeCell ref="G251:G258"/>
    <mergeCell ref="H251:H258"/>
    <mergeCell ref="G232:G239"/>
    <mergeCell ref="H232:H239"/>
    <mergeCell ref="F240:F247"/>
    <mergeCell ref="G240:G247"/>
    <mergeCell ref="I108:I115"/>
    <mergeCell ref="H108:H115"/>
    <mergeCell ref="I119:I126"/>
    <mergeCell ref="F163:F170"/>
    <mergeCell ref="G163:G170"/>
    <mergeCell ref="H163:H170"/>
    <mergeCell ref="I163:I170"/>
    <mergeCell ref="F174:F181"/>
    <mergeCell ref="G174:G181"/>
    <mergeCell ref="F130:F137"/>
    <mergeCell ref="G130:G137"/>
    <mergeCell ref="H130:H137"/>
    <mergeCell ref="H152:H159"/>
    <mergeCell ref="H174:H181"/>
    <mergeCell ref="I174:I181"/>
    <mergeCell ref="F152:F159"/>
    <mergeCell ref="F108:F115"/>
    <mergeCell ref="G108:G115"/>
    <mergeCell ref="H119:H126"/>
    <mergeCell ref="G152:G159"/>
    <mergeCell ref="A119:A129"/>
    <mergeCell ref="H24:H31"/>
    <mergeCell ref="G40:G47"/>
    <mergeCell ref="H40:H47"/>
    <mergeCell ref="A96:A107"/>
    <mergeCell ref="A108:A118"/>
    <mergeCell ref="H51:H58"/>
    <mergeCell ref="F73:F80"/>
    <mergeCell ref="F96:F103"/>
    <mergeCell ref="G96:G103"/>
    <mergeCell ref="H96:H103"/>
    <mergeCell ref="G24:G31"/>
    <mergeCell ref="A51:A61"/>
    <mergeCell ref="A62:A72"/>
    <mergeCell ref="A73:A84"/>
    <mergeCell ref="H85:H92"/>
    <mergeCell ref="F119:F126"/>
    <mergeCell ref="G119:G126"/>
    <mergeCell ref="I324:I331"/>
    <mergeCell ref="A332:A342"/>
    <mergeCell ref="A343:A352"/>
    <mergeCell ref="A361:A368"/>
    <mergeCell ref="A324:A331"/>
    <mergeCell ref="F343:F350"/>
    <mergeCell ref="G343:G350"/>
    <mergeCell ref="H343:H350"/>
    <mergeCell ref="H353:H360"/>
    <mergeCell ref="F361:F368"/>
    <mergeCell ref="I361:I368"/>
    <mergeCell ref="H361:H368"/>
    <mergeCell ref="G361:G368"/>
    <mergeCell ref="G353:G360"/>
    <mergeCell ref="I343:I350"/>
    <mergeCell ref="F332:F339"/>
    <mergeCell ref="G332:G339"/>
    <mergeCell ref="I332:I339"/>
    <mergeCell ref="A353:A360"/>
    <mergeCell ref="H332:H339"/>
    <mergeCell ref="F324:F331"/>
    <mergeCell ref="G324:G331"/>
    <mergeCell ref="H324:H331"/>
    <mergeCell ref="A313:A323"/>
    <mergeCell ref="H313:H320"/>
    <mergeCell ref="G313:G320"/>
    <mergeCell ref="F313:F320"/>
    <mergeCell ref="A224:A231"/>
    <mergeCell ref="A240:A250"/>
    <mergeCell ref="A291:A301"/>
    <mergeCell ref="A251:A258"/>
    <mergeCell ref="A267:A274"/>
    <mergeCell ref="A275:I275"/>
    <mergeCell ref="F267:F274"/>
    <mergeCell ref="G267:G274"/>
    <mergeCell ref="A302:A312"/>
    <mergeCell ref="A276:A282"/>
    <mergeCell ref="A283:A290"/>
    <mergeCell ref="H267:H274"/>
    <mergeCell ref="A232:A239"/>
    <mergeCell ref="F291:F298"/>
    <mergeCell ref="G291:G298"/>
    <mergeCell ref="F302:F309"/>
    <mergeCell ref="I313:I320"/>
    <mergeCell ref="I291:I298"/>
    <mergeCell ref="I240:I247"/>
    <mergeCell ref="F232:F239"/>
    <mergeCell ref="A130:A140"/>
    <mergeCell ref="A141:A151"/>
    <mergeCell ref="I152:I159"/>
    <mergeCell ref="F141:F148"/>
    <mergeCell ref="G141:G148"/>
    <mergeCell ref="H141:H148"/>
    <mergeCell ref="I141:I148"/>
    <mergeCell ref="A152:A162"/>
    <mergeCell ref="A163:A173"/>
    <mergeCell ref="I130:I137"/>
    <mergeCell ref="A174:A183"/>
    <mergeCell ref="A184:A193"/>
    <mergeCell ref="A194:A204"/>
    <mergeCell ref="A205:A215"/>
    <mergeCell ref="F194:F201"/>
    <mergeCell ref="G194:G201"/>
    <mergeCell ref="A216:A223"/>
    <mergeCell ref="F224:F231"/>
    <mergeCell ref="I194:I201"/>
    <mergeCell ref="I205:I212"/>
    <mergeCell ref="H205:H212"/>
    <mergeCell ref="F184:F191"/>
    <mergeCell ref="G184:G191"/>
    <mergeCell ref="F216:F223"/>
    <mergeCell ref="F205:F212"/>
    <mergeCell ref="G216:G223"/>
    <mergeCell ref="I184:I191"/>
    <mergeCell ref="H184:H191"/>
    <mergeCell ref="H194:H201"/>
    <mergeCell ref="H216:H223"/>
    <mergeCell ref="A606:A613"/>
    <mergeCell ref="F606:F613"/>
    <mergeCell ref="G606:G613"/>
    <mergeCell ref="H606:H613"/>
    <mergeCell ref="I606:I613"/>
    <mergeCell ref="A590:I590"/>
    <mergeCell ref="A591:A597"/>
    <mergeCell ref="I591:I597"/>
    <mergeCell ref="A598:A605"/>
    <mergeCell ref="F598:F605"/>
    <mergeCell ref="G598:G605"/>
    <mergeCell ref="H598:H605"/>
    <mergeCell ref="I598:I605"/>
    <mergeCell ref="A614:A621"/>
    <mergeCell ref="F614:F621"/>
    <mergeCell ref="G614:G621"/>
    <mergeCell ref="H614:H621"/>
    <mergeCell ref="I614:I621"/>
    <mergeCell ref="A622:A629"/>
    <mergeCell ref="F622:F629"/>
    <mergeCell ref="G622:G629"/>
    <mergeCell ref="H622:H629"/>
    <mergeCell ref="I622:I629"/>
  </mergeCells>
  <pageMargins left="0.70866141732283472" right="0.15748031496062992" top="0.51181102362204722" bottom="0.47" header="0.23622047244094491" footer="0.48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Ширкина Алевтина Викторовна</cp:lastModifiedBy>
  <cp:lastPrinted>2020-07-15T00:59:59Z</cp:lastPrinted>
  <dcterms:created xsi:type="dcterms:W3CDTF">2015-02-04T23:29:02Z</dcterms:created>
  <dcterms:modified xsi:type="dcterms:W3CDTF">2020-07-22T20:43:02Z</dcterms:modified>
</cp:coreProperties>
</file>